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len\Desktop\KSB 2023\Takmičenja\"/>
    </mc:Choice>
  </mc:AlternateContent>
  <bookViews>
    <workbookView xWindow="-108" yWindow="-108" windowWidth="23256" windowHeight="12456" tabRatio="809" activeTab="3"/>
  </bookViews>
  <sheets>
    <sheet name="Kazne 1MRL" sheetId="5" r:id="rId1"/>
    <sheet name="Kazne 2MRL" sheetId="4" r:id="rId2"/>
    <sheet name="Kazne 3MRL" sheetId="3" r:id="rId3"/>
    <sheet name="Kazne MK" sheetId="1" r:id="rId4"/>
    <sheet name="Kazne Omladinci" sheetId="2" r:id="rId5"/>
    <sheet name="Zbirno kazne svih liga" sheetId="6" r:id="rId6"/>
  </sheets>
  <definedNames>
    <definedName name="_xlnm.Print_Area" localSheetId="0">'Kazne 1MRL'!$A$1:$AC$18</definedName>
    <definedName name="_xlnm.Print_Area" localSheetId="1">'Kazne 2MRL'!$A$1:$AE$11</definedName>
    <definedName name="_xlnm.Print_Area" localSheetId="3">'Kazne MK'!$A$1:$AJ$107</definedName>
    <definedName name="_xlnm.Print_Area" localSheetId="4">'Kazne Omladinci'!$A$1:$AC$9</definedName>
    <definedName name="_xlnm.Print_Area" localSheetId="5">'Zbirno kazne svih liga'!$A$1:$I$108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5" i="1" l="1"/>
  <c r="T5" i="1"/>
  <c r="T50" i="1"/>
  <c r="T44" i="1"/>
  <c r="T26" i="1"/>
  <c r="T80" i="1"/>
  <c r="T14" i="1"/>
  <c r="S11" i="1" l="1"/>
  <c r="S59" i="1"/>
  <c r="S3" i="1"/>
  <c r="S2" i="1"/>
  <c r="S7" i="1"/>
  <c r="S32" i="1"/>
  <c r="S22" i="1"/>
  <c r="S8" i="1"/>
  <c r="S55" i="1"/>
  <c r="S14" i="1"/>
  <c r="Q9" i="1" l="1"/>
  <c r="Q2" i="1"/>
  <c r="D33" i="6" l="1"/>
  <c r="D32" i="6"/>
  <c r="C25" i="6"/>
  <c r="C24" i="6"/>
  <c r="G104" i="6" l="1"/>
  <c r="I104" i="6" s="1"/>
  <c r="G71" i="6"/>
  <c r="I71" i="6" s="1"/>
  <c r="G4" i="6"/>
  <c r="I4" i="6" s="1"/>
  <c r="AJ29" i="1" l="1"/>
  <c r="AJ4" i="1" l="1"/>
  <c r="AJ105" i="1"/>
  <c r="G105" i="6" s="1"/>
  <c r="I105" i="6" s="1"/>
  <c r="AJ104" i="1"/>
  <c r="AJ103" i="1"/>
  <c r="AJ102" i="1"/>
  <c r="AJ101" i="1"/>
  <c r="AJ100" i="1"/>
  <c r="AJ99" i="1"/>
  <c r="AJ98" i="1"/>
  <c r="G98" i="6" s="1"/>
  <c r="I98" i="6" s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G47" i="6" s="1"/>
  <c r="I47" i="6" s="1"/>
  <c r="AJ46" i="1"/>
  <c r="AJ45" i="1"/>
  <c r="AJ44" i="1"/>
  <c r="AJ43" i="1"/>
  <c r="AJ42" i="1"/>
  <c r="AJ41" i="1"/>
  <c r="AJ40" i="1"/>
  <c r="AJ39" i="1"/>
  <c r="G39" i="6" s="1"/>
  <c r="I39" i="6" s="1"/>
  <c r="AJ38" i="1"/>
  <c r="G38" i="6" s="1"/>
  <c r="I38" i="6" s="1"/>
  <c r="AJ37" i="1"/>
  <c r="AJ36" i="1"/>
  <c r="AJ35" i="1"/>
  <c r="AJ34" i="1"/>
  <c r="AJ33" i="1"/>
  <c r="AJ32" i="1"/>
  <c r="AJ31" i="1"/>
  <c r="AJ30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G10" i="6" s="1"/>
  <c r="AJ9" i="1"/>
  <c r="G9" i="6" s="1"/>
  <c r="AJ8" i="1"/>
  <c r="AJ7" i="1"/>
  <c r="AJ6" i="1"/>
  <c r="AJ5" i="1"/>
  <c r="AJ3" i="1"/>
  <c r="G3" i="6" s="1"/>
  <c r="I3" i="6" s="1"/>
  <c r="AJ2" i="1"/>
  <c r="G42" i="6" l="1"/>
  <c r="I42" i="6" s="1"/>
  <c r="G2" i="6"/>
  <c r="I2" i="6" s="1"/>
  <c r="G7" i="6"/>
  <c r="I7" i="6" s="1"/>
  <c r="G8" i="6"/>
  <c r="I8" i="6" s="1"/>
  <c r="G6" i="6"/>
  <c r="I6" i="6" s="1"/>
  <c r="G5" i="6"/>
  <c r="I5" i="6" s="1"/>
  <c r="G94" i="6"/>
  <c r="I94" i="6" s="1"/>
  <c r="G96" i="6"/>
  <c r="I96" i="6" s="1"/>
  <c r="G100" i="6"/>
  <c r="I100" i="6" s="1"/>
  <c r="G91" i="6"/>
  <c r="I91" i="6" s="1"/>
  <c r="G103" i="6"/>
  <c r="I103" i="6" s="1"/>
  <c r="G95" i="6"/>
  <c r="I95" i="6" s="1"/>
  <c r="G92" i="6"/>
  <c r="I92" i="6" s="1"/>
  <c r="G101" i="6"/>
  <c r="I101" i="6" s="1"/>
  <c r="G13" i="6"/>
  <c r="G81" i="6"/>
  <c r="I81" i="6" s="1"/>
  <c r="G93" i="6"/>
  <c r="I93" i="6" s="1"/>
  <c r="G99" i="6"/>
  <c r="I99" i="6" s="1"/>
  <c r="G12" i="6"/>
  <c r="I12" i="6" s="1"/>
  <c r="G11" i="6"/>
  <c r="AJ107" i="1"/>
  <c r="G102" i="6"/>
  <c r="I102" i="6" s="1"/>
  <c r="G97" i="6"/>
  <c r="I97" i="6" s="1"/>
  <c r="AC17" i="5"/>
  <c r="C28" i="6" s="1"/>
  <c r="AC16" i="5" l="1"/>
  <c r="C27" i="6" s="1"/>
  <c r="AC15" i="5"/>
  <c r="AC14" i="5"/>
  <c r="AC13" i="5"/>
  <c r="AC12" i="5"/>
  <c r="AC11" i="5"/>
  <c r="C22" i="6" s="1"/>
  <c r="AC10" i="5"/>
  <c r="C21" i="6" s="1"/>
  <c r="AC9" i="5"/>
  <c r="C20" i="6" s="1"/>
  <c r="AC8" i="5"/>
  <c r="AC7" i="5"/>
  <c r="C18" i="6" s="1"/>
  <c r="AC6" i="5"/>
  <c r="C17" i="6" s="1"/>
  <c r="AC5" i="5"/>
  <c r="C16" i="6" s="1"/>
  <c r="AC4" i="5"/>
  <c r="C15" i="6" s="1"/>
  <c r="AC3" i="5"/>
  <c r="AC2" i="5"/>
  <c r="C13" i="6" s="1"/>
  <c r="C14" i="6" l="1"/>
  <c r="C26" i="6"/>
  <c r="C23" i="6"/>
  <c r="C19" i="6"/>
  <c r="AC18" i="5"/>
  <c r="AE10" i="4"/>
  <c r="D37" i="6" s="1"/>
  <c r="AE9" i="4"/>
  <c r="AE8" i="4"/>
  <c r="D35" i="6" s="1"/>
  <c r="AE7" i="4"/>
  <c r="D34" i="6" s="1"/>
  <c r="AE6" i="4"/>
  <c r="AE5" i="4"/>
  <c r="AE4" i="4"/>
  <c r="D31" i="6" s="1"/>
  <c r="AE3" i="4"/>
  <c r="D30" i="6" s="1"/>
  <c r="AE2" i="4"/>
  <c r="D29" i="6" s="1"/>
  <c r="D36" i="6" l="1"/>
  <c r="AC5" i="2"/>
  <c r="F22" i="6" s="1"/>
  <c r="AC4" i="2"/>
  <c r="F20" i="6" s="1"/>
  <c r="G76" i="6"/>
  <c r="I76" i="6" s="1"/>
  <c r="AC2" i="2"/>
  <c r="F11" i="6" s="1"/>
  <c r="I11" i="6" s="1"/>
  <c r="G88" i="6"/>
  <c r="I88" i="6" s="1"/>
  <c r="G86" i="6"/>
  <c r="I86" i="6" s="1"/>
  <c r="G80" i="6"/>
  <c r="I80" i="6" s="1"/>
  <c r="G78" i="6"/>
  <c r="I78" i="6" s="1"/>
  <c r="G69" i="6"/>
  <c r="I69" i="6" s="1"/>
  <c r="G60" i="6"/>
  <c r="I60" i="6" s="1"/>
  <c r="G57" i="6"/>
  <c r="I57" i="6" s="1"/>
  <c r="G55" i="6"/>
  <c r="I55" i="6" s="1"/>
  <c r="G49" i="6"/>
  <c r="I49" i="6" s="1"/>
  <c r="G48" i="6"/>
  <c r="I48" i="6" s="1"/>
  <c r="G46" i="6"/>
  <c r="I46" i="6" s="1"/>
  <c r="G64" i="6"/>
  <c r="I64" i="6" s="1"/>
  <c r="G70" i="6"/>
  <c r="I70" i="6" s="1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  <c r="AB9" i="2"/>
  <c r="AA9" i="2"/>
  <c r="Z9" i="2"/>
  <c r="Y9" i="2"/>
  <c r="X9" i="2"/>
  <c r="W9" i="2"/>
  <c r="V9" i="2"/>
  <c r="U9" i="2"/>
  <c r="T9" i="2"/>
  <c r="S9" i="2"/>
  <c r="R9" i="2"/>
  <c r="AE11" i="4"/>
  <c r="AC8" i="2"/>
  <c r="AC7" i="2"/>
  <c r="F25" i="6" s="1"/>
  <c r="AC6" i="2"/>
  <c r="F23" i="6" s="1"/>
  <c r="AC3" i="2"/>
  <c r="F34" i="6" s="1"/>
  <c r="F13" i="6" l="1"/>
  <c r="I13" i="6" s="1"/>
  <c r="M18" i="3"/>
  <c r="G58" i="6"/>
  <c r="I58" i="6" s="1"/>
  <c r="G62" i="6"/>
  <c r="I62" i="6" s="1"/>
  <c r="G56" i="6"/>
  <c r="I56" i="6" s="1"/>
  <c r="G44" i="6"/>
  <c r="I44" i="6" s="1"/>
  <c r="G24" i="6"/>
  <c r="I24" i="6" s="1"/>
  <c r="G35" i="6"/>
  <c r="I35" i="6" s="1"/>
  <c r="G75" i="6"/>
  <c r="I75" i="6" s="1"/>
  <c r="G17" i="6"/>
  <c r="I17" i="6" s="1"/>
  <c r="G21" i="6"/>
  <c r="I21" i="6" s="1"/>
  <c r="G25" i="6"/>
  <c r="I25" i="6" s="1"/>
  <c r="G32" i="6"/>
  <c r="I32" i="6" s="1"/>
  <c r="G36" i="6"/>
  <c r="I36" i="6" s="1"/>
  <c r="G40" i="6"/>
  <c r="I40" i="6" s="1"/>
  <c r="G52" i="6"/>
  <c r="I52" i="6" s="1"/>
  <c r="G68" i="6"/>
  <c r="I68" i="6" s="1"/>
  <c r="G59" i="6"/>
  <c r="I59" i="6" s="1"/>
  <c r="G83" i="6"/>
  <c r="I83" i="6" s="1"/>
  <c r="G89" i="6"/>
  <c r="I89" i="6" s="1"/>
  <c r="G20" i="6"/>
  <c r="I20" i="6" s="1"/>
  <c r="G31" i="6"/>
  <c r="I31" i="6" s="1"/>
  <c r="G43" i="6"/>
  <c r="I43" i="6" s="1"/>
  <c r="G51" i="6"/>
  <c r="I51" i="6" s="1"/>
  <c r="G61" i="6"/>
  <c r="I61" i="6" s="1"/>
  <c r="G14" i="6"/>
  <c r="I14" i="6" s="1"/>
  <c r="G18" i="6"/>
  <c r="I18" i="6" s="1"/>
  <c r="G22" i="6"/>
  <c r="I22" i="6" s="1"/>
  <c r="G26" i="6"/>
  <c r="I26" i="6" s="1"/>
  <c r="G29" i="6"/>
  <c r="I29" i="6" s="1"/>
  <c r="G33" i="6"/>
  <c r="I33" i="6" s="1"/>
  <c r="G37" i="6"/>
  <c r="I37" i="6" s="1"/>
  <c r="G41" i="6"/>
  <c r="I41" i="6" s="1"/>
  <c r="G45" i="6"/>
  <c r="I45" i="6" s="1"/>
  <c r="G53" i="6"/>
  <c r="I53" i="6" s="1"/>
  <c r="G73" i="6"/>
  <c r="I73" i="6" s="1"/>
  <c r="G77" i="6"/>
  <c r="I77" i="6" s="1"/>
  <c r="G79" i="6"/>
  <c r="I79" i="6" s="1"/>
  <c r="G85" i="6"/>
  <c r="I85" i="6" s="1"/>
  <c r="G63" i="6"/>
  <c r="I63" i="6" s="1"/>
  <c r="G72" i="6"/>
  <c r="I72" i="6" s="1"/>
  <c r="G84" i="6"/>
  <c r="I84" i="6" s="1"/>
  <c r="G90" i="6"/>
  <c r="I90" i="6" s="1"/>
  <c r="G28" i="6"/>
  <c r="I28" i="6" s="1"/>
  <c r="G67" i="6"/>
  <c r="I67" i="6" s="1"/>
  <c r="G15" i="6"/>
  <c r="I15" i="6" s="1"/>
  <c r="G19" i="6"/>
  <c r="I19" i="6" s="1"/>
  <c r="G23" i="6"/>
  <c r="I23" i="6" s="1"/>
  <c r="G27" i="6"/>
  <c r="I27" i="6" s="1"/>
  <c r="G30" i="6"/>
  <c r="I30" i="6" s="1"/>
  <c r="G34" i="6"/>
  <c r="I34" i="6" s="1"/>
  <c r="G50" i="6"/>
  <c r="I50" i="6" s="1"/>
  <c r="G54" i="6"/>
  <c r="I54" i="6" s="1"/>
  <c r="G66" i="6"/>
  <c r="I66" i="6" s="1"/>
  <c r="G65" i="6"/>
  <c r="I65" i="6" s="1"/>
  <c r="G74" i="6"/>
  <c r="I74" i="6" s="1"/>
  <c r="G87" i="6"/>
  <c r="I87" i="6" s="1"/>
  <c r="G82" i="6"/>
  <c r="I82" i="6" s="1"/>
  <c r="G16" i="6"/>
  <c r="I16" i="6" s="1"/>
  <c r="AC9" i="2"/>
  <c r="I9" i="6" l="1"/>
  <c r="I10" i="6" l="1"/>
  <c r="I108" i="6" s="1"/>
</calcChain>
</file>

<file path=xl/sharedStrings.xml><?xml version="1.0" encoding="utf-8"?>
<sst xmlns="http://schemas.openxmlformats.org/spreadsheetml/2006/main" count="508" uniqueCount="203">
  <si>
    <t>04010</t>
  </si>
  <si>
    <t>01071</t>
  </si>
  <si>
    <t>KK FMP</t>
  </si>
  <si>
    <t>04001</t>
  </si>
  <si>
    <t>KK Partizan NIS</t>
  </si>
  <si>
    <t>04016</t>
  </si>
  <si>
    <t>KK Beovuk 72</t>
  </si>
  <si>
    <t>01048</t>
  </si>
  <si>
    <t>KK Dynamic BG</t>
  </si>
  <si>
    <t>04047</t>
  </si>
  <si>
    <t>KK Mladost</t>
  </si>
  <si>
    <t>04015</t>
  </si>
  <si>
    <t>OKK Beograd</t>
  </si>
  <si>
    <t>04339</t>
  </si>
  <si>
    <t>KK Kolubara LA 2003</t>
  </si>
  <si>
    <t>04131</t>
  </si>
  <si>
    <t>04050</t>
  </si>
  <si>
    <t>KK Žarkovo</t>
  </si>
  <si>
    <t>04075</t>
  </si>
  <si>
    <t>BKK Radnički</t>
  </si>
  <si>
    <t>04035</t>
  </si>
  <si>
    <t>KK Astra</t>
  </si>
  <si>
    <t>04459</t>
  </si>
  <si>
    <t>KK Barajevo</t>
  </si>
  <si>
    <t>04318</t>
  </si>
  <si>
    <t>KK Beko</t>
  </si>
  <si>
    <t>04122</t>
  </si>
  <si>
    <t>04328</t>
  </si>
  <si>
    <t>KK Borča</t>
  </si>
  <si>
    <t>04142</t>
  </si>
  <si>
    <t>KK Eko Sport</t>
  </si>
  <si>
    <t>04118</t>
  </si>
  <si>
    <t>KK Radnički(O)</t>
  </si>
  <si>
    <t>04117</t>
  </si>
  <si>
    <t xml:space="preserve">KK Torlak </t>
  </si>
  <si>
    <t>04110</t>
  </si>
  <si>
    <t>KK Žitko Basket</t>
  </si>
  <si>
    <t>04556</t>
  </si>
  <si>
    <t>KK As Basket</t>
  </si>
  <si>
    <t>04134</t>
  </si>
  <si>
    <t>KK Barajevo Bambi</t>
  </si>
  <si>
    <t>04626</t>
  </si>
  <si>
    <t>KK Cerak</t>
  </si>
  <si>
    <t>04170</t>
  </si>
  <si>
    <t>04552</t>
  </si>
  <si>
    <t>KK Mladenovac</t>
  </si>
  <si>
    <t>04528</t>
  </si>
  <si>
    <t>KK Ras</t>
  </si>
  <si>
    <t>04594</t>
  </si>
  <si>
    <t>KK Sava</t>
  </si>
  <si>
    <t>04174</t>
  </si>
  <si>
    <t>KK Umka Džez</t>
  </si>
  <si>
    <t>04324</t>
  </si>
  <si>
    <t>KK Veba Basket</t>
  </si>
  <si>
    <t>04026</t>
  </si>
  <si>
    <t xml:space="preserve">KK Vizura </t>
  </si>
  <si>
    <t>04383</t>
  </si>
  <si>
    <t>ŠKK Zvezdara</t>
  </si>
  <si>
    <t>04087</t>
  </si>
  <si>
    <t>KK Abba</t>
  </si>
  <si>
    <t>04114</t>
  </si>
  <si>
    <t>04092</t>
  </si>
  <si>
    <t>KK BB Basket</t>
  </si>
  <si>
    <t>04467</t>
  </si>
  <si>
    <t>KK Beokoš</t>
  </si>
  <si>
    <t>04066</t>
  </si>
  <si>
    <t>KK Beostars 05</t>
  </si>
  <si>
    <t>04148</t>
  </si>
  <si>
    <t>KK Beostyle</t>
  </si>
  <si>
    <t>04175</t>
  </si>
  <si>
    <t>KK Blokovi</t>
  </si>
  <si>
    <t>04159</t>
  </si>
  <si>
    <t>KK Čubura</t>
  </si>
  <si>
    <t>04056</t>
  </si>
  <si>
    <t>KK Div Basket</t>
  </si>
  <si>
    <t>04107</t>
  </si>
  <si>
    <t>KK Flash</t>
  </si>
  <si>
    <t>04136</t>
  </si>
  <si>
    <t>KK Gro-Basket</t>
  </si>
  <si>
    <t>04162</t>
  </si>
  <si>
    <t>KK IBC</t>
  </si>
  <si>
    <t>04625</t>
  </si>
  <si>
    <t>04077</t>
  </si>
  <si>
    <t>KK Koledž Beograd</t>
  </si>
  <si>
    <t>04155</t>
  </si>
  <si>
    <t>KK Krstaš</t>
  </si>
  <si>
    <t>04057</t>
  </si>
  <si>
    <t>KK Mondo Basket</t>
  </si>
  <si>
    <t>04109</t>
  </si>
  <si>
    <t>KK Novi Beograd 7</t>
  </si>
  <si>
    <t>04398</t>
  </si>
  <si>
    <t>KK Ofi Basket</t>
  </si>
  <si>
    <t>KK Pobednik 011</t>
  </si>
  <si>
    <t>04322</t>
  </si>
  <si>
    <t>KK Radivoj Korać</t>
  </si>
  <si>
    <t>04319</t>
  </si>
  <si>
    <t>KK Sfera</t>
  </si>
  <si>
    <t>04597</t>
  </si>
  <si>
    <t>KK Skaj Basket</t>
  </si>
  <si>
    <t>04632</t>
  </si>
  <si>
    <t>KK Sopot</t>
  </si>
  <si>
    <t>04127</t>
  </si>
  <si>
    <t>KK Surčin-Dobanovci</t>
  </si>
  <si>
    <t>04161</t>
  </si>
  <si>
    <t>04156</t>
  </si>
  <si>
    <t>KK Vuk</t>
  </si>
  <si>
    <t>04074</t>
  </si>
  <si>
    <t>KK Gorica</t>
  </si>
  <si>
    <t>04154</t>
  </si>
  <si>
    <t>04033</t>
  </si>
  <si>
    <t>KKŽ Crvena Zvezda</t>
  </si>
  <si>
    <t>04166</t>
  </si>
  <si>
    <t xml:space="preserve">KŽK Partizan 1953 </t>
  </si>
  <si>
    <t>04138</t>
  </si>
  <si>
    <t xml:space="preserve">KKŽ Radnički </t>
  </si>
  <si>
    <t>04096</t>
  </si>
  <si>
    <t>04101</t>
  </si>
  <si>
    <t>ŽKK Karaburma</t>
  </si>
  <si>
    <t>04171</t>
  </si>
  <si>
    <t>ŽKK Agros Basket</t>
  </si>
  <si>
    <t>04126</t>
  </si>
  <si>
    <t>ŽKK Art Basket</t>
  </si>
  <si>
    <t>04157</t>
  </si>
  <si>
    <t>ŽKK Pobednik</t>
  </si>
  <si>
    <t>ŽKK BB Basket</t>
  </si>
  <si>
    <t>ŽKK Beostyle</t>
  </si>
  <si>
    <t>ŽKK Borac</t>
  </si>
  <si>
    <t>ŽKK Cerak</t>
  </si>
  <si>
    <t>ŽKK Div Basket</t>
  </si>
  <si>
    <t>ŽKK Flash</t>
  </si>
  <si>
    <t>ŽKK Mondo Basket</t>
  </si>
  <si>
    <t>ŽKK Ras</t>
  </si>
  <si>
    <t>ŽKK Umka Džez</t>
  </si>
  <si>
    <t>EB kluba</t>
  </si>
  <si>
    <t>Naziv kluba</t>
  </si>
  <si>
    <t>Ukupno</t>
  </si>
  <si>
    <t>KK Rivers BM</t>
  </si>
  <si>
    <t>04697</t>
  </si>
  <si>
    <t>ukupno</t>
  </si>
  <si>
    <t>04533</t>
  </si>
  <si>
    <t xml:space="preserve">KK Zemun </t>
  </si>
  <si>
    <t>KK Borac</t>
  </si>
  <si>
    <t>04065</t>
  </si>
  <si>
    <t>KK Zmaj</t>
  </si>
  <si>
    <t>04176</t>
  </si>
  <si>
    <t>KK Playmaker PRO</t>
  </si>
  <si>
    <t>ŽKK Sopot</t>
  </si>
  <si>
    <t>MK</t>
  </si>
  <si>
    <t>1MRL</t>
  </si>
  <si>
    <t>2MRL</t>
  </si>
  <si>
    <t>3MRL</t>
  </si>
  <si>
    <t>Omladinci</t>
  </si>
  <si>
    <t>KK Vrčin</t>
  </si>
  <si>
    <t>04326</t>
  </si>
  <si>
    <t>KK Elite Basket</t>
  </si>
  <si>
    <t>04320</t>
  </si>
  <si>
    <t>KK Crvena Zvezda Telekom</t>
  </si>
  <si>
    <t>04177</t>
  </si>
  <si>
    <t>KK Beoserbona</t>
  </si>
  <si>
    <t>KK SVB Basketball</t>
  </si>
  <si>
    <t>KK Akademija Rebrača</t>
  </si>
  <si>
    <t>KK Akademija Sporta(La)</t>
  </si>
  <si>
    <t>ŽKK Akademija Sporta</t>
  </si>
  <si>
    <t>ŽKK Vrčin</t>
  </si>
  <si>
    <t>KK In Basket</t>
  </si>
  <si>
    <t>04567</t>
  </si>
  <si>
    <t>04178</t>
  </si>
  <si>
    <t>KK Real</t>
  </si>
  <si>
    <t>04158</t>
  </si>
  <si>
    <t>ŽKK Barajevo Bambi</t>
  </si>
  <si>
    <t>04411</t>
  </si>
  <si>
    <t>KUP SRBIJE</t>
  </si>
  <si>
    <t>KK Planet Basket</t>
  </si>
  <si>
    <t>Suter</t>
  </si>
  <si>
    <t>Beko Basketball Kotez</t>
  </si>
  <si>
    <t>KK Mega Mis</t>
  </si>
  <si>
    <t>KK Borac Zemun</t>
  </si>
  <si>
    <t>KK Banjica Mega</t>
  </si>
  <si>
    <t>04180</t>
  </si>
  <si>
    <t>KK Rudar 22</t>
  </si>
  <si>
    <t>04179</t>
  </si>
  <si>
    <t>KK Plej 011</t>
  </si>
  <si>
    <t>ŽKK Abba</t>
  </si>
  <si>
    <t xml:space="preserve">ŽKK Barajevo  </t>
  </si>
  <si>
    <t>ŽKK Borča</t>
  </si>
  <si>
    <t>ŽKK Čubura</t>
  </si>
  <si>
    <t>ŽKK Gro-Basket</t>
  </si>
  <si>
    <t>04150</t>
  </si>
  <si>
    <t>KK Paragon</t>
  </si>
  <si>
    <t xml:space="preserve"> </t>
  </si>
  <si>
    <t>04185</t>
  </si>
  <si>
    <t>KK Uskok</t>
  </si>
  <si>
    <t>KK Sloboda Barič</t>
  </si>
  <si>
    <t>ŽKK Girl Borac Basket</t>
  </si>
  <si>
    <t>04182</t>
  </si>
  <si>
    <t>ŽKK Korać Akademija 011</t>
  </si>
  <si>
    <t>ŽKK Vizura</t>
  </si>
  <si>
    <t>ŽKK Ripanj</t>
  </si>
  <si>
    <t>ŽKK Rudar 22</t>
  </si>
  <si>
    <t>ŽKK Zmaj</t>
  </si>
  <si>
    <t>ŽKK Mondo Rivers</t>
  </si>
  <si>
    <t>ŽKK Mega Art</t>
  </si>
  <si>
    <t>KK Real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</si>
</sst>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2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/>
    <xf numFmtId="0" fontId="1" fillId="0" borderId="1" xfId="0" applyFont="1" applyBorder="1"/>
    <xf numFmtId="49" fontId="1" fillId="0" borderId="1" xfId="0" applyNumberFormat="1" applyFont="1" applyBorder="1"/>
    <xf numFmtId="0" fontId="0" fillId="0" borderId="0" xfId="0" applyBorder="1"/>
    <xf numFmtId="4" fontId="0" fillId="0" borderId="2" xfId="0" applyNumberFormat="1" applyBorder="1"/>
    <xf numFmtId="0" fontId="2" fillId="0" borderId="1" xfId="0" applyFont="1" applyBorder="1" applyAlignment="1">
      <alignment horizontal="center"/>
    </xf>
    <xf numFmtId="4" fontId="0" fillId="0" borderId="1" xfId="0" applyNumberForma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4" fontId="0" fillId="0" borderId="0" xfId="0" applyNumberFormat="1" applyFill="1" applyBorder="1"/>
    <xf numFmtId="0" fontId="0" fillId="2" borderId="0" xfId="0" applyFill="1"/>
    <xf numFmtId="0" fontId="1" fillId="0" borderId="1" xfId="0" applyFont="1" applyFill="1" applyBorder="1" applyAlignment="1">
      <alignment horizontal="center"/>
    </xf>
    <xf numFmtId="0" fontId="2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0" xfId="0" applyFont="1"/>
    <xf numFmtId="4" fontId="4" fillId="0" borderId="1" xfId="0" applyNumberFormat="1" applyFont="1" applyBorder="1"/>
    <xf numFmtId="0" fontId="4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4" fontId="6" fillId="0" borderId="1" xfId="0" applyNumberFormat="1" applyFont="1" applyFill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49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/>
    <xf numFmtId="4" fontId="4" fillId="0" borderId="1" xfId="0" applyNumberFormat="1" applyFont="1" applyFill="1" applyBorder="1"/>
    <xf numFmtId="4" fontId="6" fillId="0" borderId="1" xfId="0" applyNumberFormat="1" applyFont="1" applyBorder="1"/>
    <xf numFmtId="0" fontId="6" fillId="0" borderId="1" xfId="0" applyFont="1" applyBorder="1"/>
    <xf numFmtId="0" fontId="6" fillId="0" borderId="0" xfId="0" applyFont="1" applyBorder="1"/>
    <xf numFmtId="0" fontId="6" fillId="0" borderId="1" xfId="0" applyFont="1" applyFill="1" applyBorder="1"/>
    <xf numFmtId="49" fontId="4" fillId="5" borderId="1" xfId="0" applyNumberFormat="1" applyFont="1" applyFill="1" applyBorder="1" applyAlignment="1">
      <alignment horizontal="center"/>
    </xf>
    <xf numFmtId="49" fontId="4" fillId="5" borderId="1" xfId="0" applyNumberFormat="1" applyFont="1" applyFill="1" applyBorder="1"/>
    <xf numFmtId="4" fontId="0" fillId="4" borderId="1" xfId="0" applyNumberFormat="1" applyFill="1" applyBorder="1"/>
    <xf numFmtId="0" fontId="0" fillId="3" borderId="0" xfId="0" applyFill="1"/>
    <xf numFmtId="0" fontId="0" fillId="5" borderId="0" xfId="0" applyFill="1"/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/>
    <xf numFmtId="4" fontId="3" fillId="0" borderId="1" xfId="0" applyNumberFormat="1" applyFont="1" applyFill="1" applyBorder="1"/>
    <xf numFmtId="0" fontId="9" fillId="0" borderId="0" xfId="0" applyFont="1" applyFill="1"/>
    <xf numFmtId="0" fontId="10" fillId="0" borderId="0" xfId="0" applyFont="1" applyFill="1"/>
    <xf numFmtId="4" fontId="10" fillId="0" borderId="0" xfId="0" applyNumberFormat="1" applyFont="1" applyFill="1"/>
    <xf numFmtId="0" fontId="3" fillId="0" borderId="1" xfId="0" applyFont="1" applyFill="1" applyBorder="1"/>
    <xf numFmtId="0" fontId="4" fillId="0" borderId="1" xfId="0" applyFont="1" applyFill="1" applyBorder="1"/>
    <xf numFmtId="0" fontId="0" fillId="0" borderId="1" xfId="0" applyFill="1" applyBorder="1"/>
    <xf numFmtId="4" fontId="1" fillId="0" borderId="0" xfId="0" applyNumberFormat="1" applyFont="1" applyFill="1"/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49" fontId="13" fillId="3" borderId="1" xfId="0" applyNumberFormat="1" applyFont="1" applyFill="1" applyBorder="1" applyAlignment="1">
      <alignment horizontal="center"/>
    </xf>
    <xf numFmtId="49" fontId="13" fillId="3" borderId="1" xfId="0" applyNumberFormat="1" applyFont="1" applyFill="1" applyBorder="1"/>
    <xf numFmtId="4" fontId="12" fillId="3" borderId="1" xfId="0" applyNumberFormat="1" applyFont="1" applyFill="1" applyBorder="1"/>
    <xf numFmtId="4" fontId="13" fillId="3" borderId="1" xfId="0" applyNumberFormat="1" applyFont="1" applyFill="1" applyBorder="1"/>
    <xf numFmtId="49" fontId="13" fillId="0" borderId="1" xfId="0" applyNumberFormat="1" applyFont="1" applyBorder="1" applyAlignment="1">
      <alignment horizontal="center"/>
    </xf>
    <xf numFmtId="49" fontId="13" fillId="0" borderId="1" xfId="0" applyNumberFormat="1" applyFont="1" applyBorder="1"/>
    <xf numFmtId="4" fontId="12" fillId="0" borderId="1" xfId="0" applyNumberFormat="1" applyFont="1" applyFill="1" applyBorder="1"/>
    <xf numFmtId="4" fontId="13" fillId="0" borderId="1" xfId="0" applyNumberFormat="1" applyFont="1" applyFill="1" applyBorder="1"/>
    <xf numFmtId="49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/>
    <xf numFmtId="49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/>
    <xf numFmtId="4" fontId="12" fillId="0" borderId="1" xfId="0" applyNumberFormat="1" applyFont="1" applyFill="1" applyBorder="1" applyAlignment="1">
      <alignment horizontal="left"/>
    </xf>
    <xf numFmtId="0" fontId="13" fillId="0" borderId="1" xfId="0" applyFont="1" applyFill="1" applyBorder="1"/>
    <xf numFmtId="49" fontId="13" fillId="5" borderId="1" xfId="0" applyNumberFormat="1" applyFont="1" applyFill="1" applyBorder="1" applyAlignment="1">
      <alignment horizontal="center"/>
    </xf>
    <xf numFmtId="49" fontId="13" fillId="5" borderId="1" xfId="0" applyNumberFormat="1" applyFont="1" applyFill="1" applyBorder="1"/>
    <xf numFmtId="0" fontId="7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49" fontId="16" fillId="0" borderId="1" xfId="0" applyNumberFormat="1" applyFont="1" applyBorder="1"/>
    <xf numFmtId="4" fontId="15" fillId="0" borderId="1" xfId="0" applyNumberFormat="1" applyFont="1" applyFill="1" applyBorder="1"/>
    <xf numFmtId="3" fontId="15" fillId="0" borderId="1" xfId="0" applyNumberFormat="1" applyFont="1" applyFill="1" applyBorder="1"/>
    <xf numFmtId="3" fontId="16" fillId="0" borderId="1" xfId="0" applyNumberFormat="1" applyFont="1" applyBorder="1"/>
    <xf numFmtId="49" fontId="17" fillId="0" borderId="1" xfId="0" applyNumberFormat="1" applyFont="1" applyBorder="1" applyAlignment="1">
      <alignment horizontal="center"/>
    </xf>
    <xf numFmtId="49" fontId="17" fillId="0" borderId="1" xfId="0" applyNumberFormat="1" applyFont="1" applyBorder="1"/>
    <xf numFmtId="4" fontId="16" fillId="0" borderId="1" xfId="0" applyNumberFormat="1" applyFont="1" applyFill="1" applyBorder="1"/>
    <xf numFmtId="3" fontId="16" fillId="0" borderId="1" xfId="0" applyNumberFormat="1" applyFont="1" applyFill="1" applyBorder="1"/>
    <xf numFmtId="0" fontId="15" fillId="0" borderId="1" xfId="0" applyFont="1" applyFill="1" applyBorder="1"/>
    <xf numFmtId="0" fontId="15" fillId="0" borderId="1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/>
    <xf numFmtId="4" fontId="6" fillId="0" borderId="1" xfId="0" applyNumberFormat="1" applyFont="1" applyFill="1" applyBorder="1" applyAlignment="1">
      <alignment horizontal="center"/>
    </xf>
    <xf numFmtId="4" fontId="11" fillId="0" borderId="1" xfId="0" applyNumberFormat="1" applyFont="1" applyBorder="1"/>
    <xf numFmtId="4" fontId="12" fillId="4" borderId="1" xfId="0" applyNumberFormat="1" applyFont="1" applyFill="1" applyBorder="1"/>
    <xf numFmtId="4" fontId="6" fillId="4" borderId="1" xfId="0" applyNumberFormat="1" applyFont="1" applyFill="1" applyBorder="1"/>
    <xf numFmtId="3" fontId="15" fillId="4" borderId="1" xfId="0" applyNumberFormat="1" applyFont="1" applyFill="1" applyBorder="1"/>
    <xf numFmtId="4" fontId="3" fillId="4" borderId="1" xfId="0" applyNumberFormat="1" applyFont="1" applyFill="1" applyBorder="1"/>
    <xf numFmtId="4" fontId="12" fillId="6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view="pageBreakPreview" zoomScale="52" zoomScaleNormal="100" zoomScaleSheetLayoutView="50" workbookViewId="0">
      <pane ySplit="1" topLeftCell="A2" activePane="bottomLeft" state="frozen"/>
      <selection pane="bottomLeft" activeCell="V7" sqref="V7"/>
    </sheetView>
  </sheetViews>
  <sheetFormatPr defaultRowHeight="18" x14ac:dyDescent="0.35"/>
  <cols>
    <col min="1" max="1" width="11.6640625" style="27" bestFit="1" customWidth="1"/>
    <col min="2" max="2" width="45.21875" style="27" bestFit="1" customWidth="1"/>
    <col min="3" max="3" width="10.6640625" style="27" hidden="1" customWidth="1"/>
    <col min="4" max="4" width="13.6640625" style="27" customWidth="1"/>
    <col min="5" max="5" width="14.88671875" style="27" customWidth="1"/>
    <col min="6" max="6" width="13.33203125" style="27" customWidth="1"/>
    <col min="7" max="7" width="12.21875" style="27" customWidth="1"/>
    <col min="8" max="8" width="13.33203125" style="27" customWidth="1"/>
    <col min="9" max="9" width="13.6640625" style="27" customWidth="1"/>
    <col min="10" max="10" width="14" style="27" customWidth="1"/>
    <col min="11" max="11" width="13.33203125" style="27" customWidth="1"/>
    <col min="12" max="12" width="14.88671875" style="27" customWidth="1"/>
    <col min="13" max="13" width="13.33203125" style="27" hidden="1" customWidth="1"/>
    <col min="14" max="14" width="14.33203125" style="27" customWidth="1"/>
    <col min="15" max="15" width="12.21875" style="27" customWidth="1"/>
    <col min="16" max="16" width="15.5546875" style="27" customWidth="1"/>
    <col min="17" max="17" width="12.21875" style="27" customWidth="1"/>
    <col min="18" max="18" width="11.6640625" style="27" customWidth="1"/>
    <col min="19" max="21" width="13.5546875" style="27" customWidth="1"/>
    <col min="22" max="22" width="13" style="27" customWidth="1"/>
    <col min="23" max="23" width="11" style="27" customWidth="1"/>
    <col min="24" max="27" width="10.6640625" style="27" customWidth="1"/>
    <col min="28" max="28" width="7.88671875" style="27" customWidth="1"/>
    <col min="29" max="29" width="23.6640625" style="19" bestFit="1" customWidth="1"/>
    <col min="30" max="16384" width="8.88671875" style="27"/>
  </cols>
  <sheetData>
    <row r="1" spans="1:29" ht="39.9" customHeight="1" x14ac:dyDescent="0.45">
      <c r="A1" s="72" t="s">
        <v>133</v>
      </c>
      <c r="B1" s="72" t="s">
        <v>134</v>
      </c>
      <c r="C1" s="72">
        <v>1</v>
      </c>
      <c r="D1" s="72">
        <v>2</v>
      </c>
      <c r="E1" s="72">
        <v>3</v>
      </c>
      <c r="F1" s="72">
        <v>4</v>
      </c>
      <c r="G1" s="72">
        <v>5</v>
      </c>
      <c r="H1" s="72">
        <v>6</v>
      </c>
      <c r="I1" s="72">
        <v>7</v>
      </c>
      <c r="J1" s="72">
        <v>8</v>
      </c>
      <c r="K1" s="72">
        <v>9</v>
      </c>
      <c r="L1" s="72">
        <v>10</v>
      </c>
      <c r="M1" s="72">
        <v>11</v>
      </c>
      <c r="N1" s="72">
        <v>12</v>
      </c>
      <c r="O1" s="72">
        <v>13</v>
      </c>
      <c r="P1" s="72">
        <v>14</v>
      </c>
      <c r="Q1" s="72">
        <v>15</v>
      </c>
      <c r="R1" s="72">
        <v>16</v>
      </c>
      <c r="S1" s="72">
        <v>17</v>
      </c>
      <c r="T1" s="72">
        <v>18</v>
      </c>
      <c r="U1" s="72">
        <v>19</v>
      </c>
      <c r="V1" s="72">
        <v>20</v>
      </c>
      <c r="W1" s="72">
        <v>21</v>
      </c>
      <c r="X1" s="72">
        <v>22</v>
      </c>
      <c r="Y1" s="72">
        <v>23</v>
      </c>
      <c r="Z1" s="72">
        <v>24</v>
      </c>
      <c r="AA1" s="72">
        <v>25</v>
      </c>
      <c r="AB1" s="72">
        <v>26</v>
      </c>
      <c r="AC1" s="73" t="s">
        <v>135</v>
      </c>
    </row>
    <row r="2" spans="1:29" s="33" customFormat="1" ht="49.95" customHeight="1" x14ac:dyDescent="0.45">
      <c r="A2" s="74" t="s">
        <v>5</v>
      </c>
      <c r="B2" s="75" t="s">
        <v>6</v>
      </c>
      <c r="C2" s="76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>
        <v>6000</v>
      </c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8">
        <f>SUM(C2:AB2)</f>
        <v>6000</v>
      </c>
    </row>
    <row r="3" spans="1:29" s="33" customFormat="1" ht="49.95" customHeight="1" x14ac:dyDescent="0.45">
      <c r="A3" s="74" t="s">
        <v>75</v>
      </c>
      <c r="B3" s="75" t="s">
        <v>76</v>
      </c>
      <c r="C3" s="76"/>
      <c r="D3" s="77"/>
      <c r="E3" s="94"/>
      <c r="F3" s="94"/>
      <c r="G3" s="77"/>
      <c r="H3" s="77"/>
      <c r="I3" s="77">
        <v>3000</v>
      </c>
      <c r="J3" s="77"/>
      <c r="K3" s="77">
        <v>3000</v>
      </c>
      <c r="L3" s="77"/>
      <c r="M3" s="77"/>
      <c r="N3" s="77"/>
      <c r="O3" s="77"/>
      <c r="P3" s="77"/>
      <c r="Q3" s="77"/>
      <c r="R3" s="77"/>
      <c r="S3" s="77">
        <v>9000</v>
      </c>
      <c r="T3" s="77"/>
      <c r="U3" s="77"/>
      <c r="V3" s="77">
        <v>6000</v>
      </c>
      <c r="W3" s="77"/>
      <c r="X3" s="77"/>
      <c r="Y3" s="77"/>
      <c r="Z3" s="77"/>
      <c r="AA3" s="77"/>
      <c r="AB3" s="77"/>
      <c r="AC3" s="78">
        <f t="shared" ref="AC3:AC17" si="0">SUM(C3:AB3)</f>
        <v>21000</v>
      </c>
    </row>
    <row r="4" spans="1:29" s="33" customFormat="1" ht="49.95" customHeight="1" x14ac:dyDescent="0.45">
      <c r="A4" s="74" t="s">
        <v>106</v>
      </c>
      <c r="B4" s="75" t="s">
        <v>107</v>
      </c>
      <c r="C4" s="76"/>
      <c r="D4" s="77"/>
      <c r="E4" s="77"/>
      <c r="F4" s="77"/>
      <c r="G4" s="94"/>
      <c r="H4" s="94"/>
      <c r="I4" s="77"/>
      <c r="J4" s="77"/>
      <c r="K4" s="77"/>
      <c r="L4" s="77"/>
      <c r="M4" s="77"/>
      <c r="N4" s="77"/>
      <c r="O4" s="77"/>
      <c r="P4" s="77"/>
      <c r="Q4" s="77">
        <v>3000</v>
      </c>
      <c r="R4" s="77"/>
      <c r="S4" s="77"/>
      <c r="T4" s="94"/>
      <c r="U4" s="77"/>
      <c r="V4" s="77"/>
      <c r="W4" s="77"/>
      <c r="X4" s="77"/>
      <c r="Y4" s="77"/>
      <c r="Z4" s="77"/>
      <c r="AA4" s="77"/>
      <c r="AB4" s="77"/>
      <c r="AC4" s="78">
        <f t="shared" si="0"/>
        <v>3000</v>
      </c>
    </row>
    <row r="5" spans="1:29" s="33" customFormat="1" ht="49.95" customHeight="1" x14ac:dyDescent="0.45">
      <c r="A5" s="74" t="s">
        <v>79</v>
      </c>
      <c r="B5" s="75" t="s">
        <v>80</v>
      </c>
      <c r="C5" s="76"/>
      <c r="D5" s="77"/>
      <c r="E5" s="77"/>
      <c r="F5" s="77"/>
      <c r="G5" s="77"/>
      <c r="H5" s="77"/>
      <c r="I5" s="77"/>
      <c r="J5" s="77"/>
      <c r="K5" s="77"/>
      <c r="L5" s="77">
        <v>9000</v>
      </c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8">
        <f t="shared" si="0"/>
        <v>9000</v>
      </c>
    </row>
    <row r="6" spans="1:29" s="33" customFormat="1" ht="49.95" customHeight="1" x14ac:dyDescent="0.45">
      <c r="A6" s="74" t="s">
        <v>44</v>
      </c>
      <c r="B6" s="75" t="s">
        <v>45</v>
      </c>
      <c r="C6" s="76"/>
      <c r="D6" s="77">
        <v>6000</v>
      </c>
      <c r="E6" s="77"/>
      <c r="F6" s="77"/>
      <c r="G6" s="77">
        <v>6000</v>
      </c>
      <c r="H6" s="77"/>
      <c r="I6" s="77"/>
      <c r="J6" s="77"/>
      <c r="K6" s="77"/>
      <c r="L6" s="77"/>
      <c r="M6" s="77"/>
      <c r="N6" s="77">
        <v>3000</v>
      </c>
      <c r="O6" s="77"/>
      <c r="P6" s="77"/>
      <c r="Q6" s="77"/>
      <c r="R6" s="77"/>
      <c r="S6" s="77"/>
      <c r="T6" s="77"/>
      <c r="U6" s="77"/>
      <c r="V6" s="77">
        <v>15000</v>
      </c>
      <c r="W6" s="77"/>
      <c r="X6" s="77"/>
      <c r="Y6" s="77"/>
      <c r="Z6" s="77"/>
      <c r="AA6" s="77"/>
      <c r="AB6" s="77"/>
      <c r="AC6" s="78">
        <f t="shared" si="0"/>
        <v>30000</v>
      </c>
    </row>
    <row r="7" spans="1:29" s="33" customFormat="1" ht="49.95" customHeight="1" x14ac:dyDescent="0.45">
      <c r="A7" s="74" t="s">
        <v>86</v>
      </c>
      <c r="B7" s="75" t="s">
        <v>87</v>
      </c>
      <c r="C7" s="76"/>
      <c r="D7" s="77"/>
      <c r="E7" s="94"/>
      <c r="F7" s="94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94"/>
      <c r="T7" s="77">
        <v>9000</v>
      </c>
      <c r="U7" s="77"/>
      <c r="V7" s="77">
        <v>27000</v>
      </c>
      <c r="W7" s="77"/>
      <c r="X7" s="77"/>
      <c r="Y7" s="77"/>
      <c r="Z7" s="77"/>
      <c r="AA7" s="77"/>
      <c r="AB7" s="77"/>
      <c r="AC7" s="78">
        <f t="shared" si="0"/>
        <v>36000</v>
      </c>
    </row>
    <row r="8" spans="1:29" s="33" customFormat="1" ht="49.95" customHeight="1" x14ac:dyDescent="0.45">
      <c r="A8" s="74" t="s">
        <v>43</v>
      </c>
      <c r="B8" s="75" t="s">
        <v>188</v>
      </c>
      <c r="C8" s="76"/>
      <c r="D8" s="77"/>
      <c r="E8" s="94"/>
      <c r="F8" s="77"/>
      <c r="G8" s="94"/>
      <c r="H8" s="77"/>
      <c r="I8" s="77"/>
      <c r="J8" s="77">
        <v>3000</v>
      </c>
      <c r="K8" s="77"/>
      <c r="L8" s="77"/>
      <c r="M8" s="77"/>
      <c r="N8" s="77"/>
      <c r="O8" s="77">
        <v>24000</v>
      </c>
      <c r="P8" s="77"/>
      <c r="Q8" s="77"/>
      <c r="R8" s="77"/>
      <c r="S8" s="77">
        <v>3000</v>
      </c>
      <c r="T8" s="77"/>
      <c r="U8" s="77"/>
      <c r="V8" s="77"/>
      <c r="W8" s="77"/>
      <c r="X8" s="77"/>
      <c r="Y8" s="77"/>
      <c r="Z8" s="77"/>
      <c r="AA8" s="77"/>
      <c r="AB8" s="77"/>
      <c r="AC8" s="78">
        <f t="shared" si="0"/>
        <v>30000</v>
      </c>
    </row>
    <row r="9" spans="1:29" s="33" customFormat="1" ht="49.95" customHeight="1" x14ac:dyDescent="0.45">
      <c r="A9" s="74" t="s">
        <v>31</v>
      </c>
      <c r="B9" s="75" t="s">
        <v>32</v>
      </c>
      <c r="C9" s="76"/>
      <c r="D9" s="77"/>
      <c r="E9" s="77"/>
      <c r="F9" s="77"/>
      <c r="G9" s="77"/>
      <c r="H9" s="77">
        <v>3000</v>
      </c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>
        <v>3000</v>
      </c>
      <c r="U9" s="77"/>
      <c r="V9" s="77">
        <v>6000</v>
      </c>
      <c r="W9" s="77"/>
      <c r="X9" s="77"/>
      <c r="Y9" s="77"/>
      <c r="Z9" s="77"/>
      <c r="AA9" s="77"/>
      <c r="AB9" s="77"/>
      <c r="AC9" s="78">
        <f t="shared" si="0"/>
        <v>12000</v>
      </c>
    </row>
    <row r="10" spans="1:29" s="33" customFormat="1" ht="49.95" customHeight="1" x14ac:dyDescent="0.45">
      <c r="A10" s="79" t="s">
        <v>166</v>
      </c>
      <c r="B10" s="80" t="s">
        <v>167</v>
      </c>
      <c r="C10" s="76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>
        <v>6000</v>
      </c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8">
        <f t="shared" si="0"/>
        <v>6000</v>
      </c>
    </row>
    <row r="11" spans="1:29" s="33" customFormat="1" ht="49.95" customHeight="1" x14ac:dyDescent="0.45">
      <c r="A11" s="74" t="s">
        <v>137</v>
      </c>
      <c r="B11" s="75" t="s">
        <v>136</v>
      </c>
      <c r="C11" s="76"/>
      <c r="D11" s="77"/>
      <c r="E11" s="77"/>
      <c r="F11" s="77">
        <v>3000</v>
      </c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>
        <v>6000</v>
      </c>
      <c r="V11" s="77"/>
      <c r="W11" s="77"/>
      <c r="X11" s="77"/>
      <c r="Y11" s="77"/>
      <c r="Z11" s="77"/>
      <c r="AA11" s="77"/>
      <c r="AB11" s="77"/>
      <c r="AC11" s="78">
        <f t="shared" si="0"/>
        <v>9000</v>
      </c>
    </row>
    <row r="12" spans="1:29" s="33" customFormat="1" ht="49.95" customHeight="1" x14ac:dyDescent="0.45">
      <c r="A12" s="74" t="s">
        <v>33</v>
      </c>
      <c r="B12" s="75" t="s">
        <v>34</v>
      </c>
      <c r="C12" s="76"/>
      <c r="D12" s="77"/>
      <c r="E12" s="77"/>
      <c r="F12" s="77"/>
      <c r="G12" s="77"/>
      <c r="H12" s="94"/>
      <c r="I12" s="77"/>
      <c r="J12" s="77"/>
      <c r="K12" s="77"/>
      <c r="L12" s="77"/>
      <c r="M12" s="77"/>
      <c r="N12" s="94"/>
      <c r="O12" s="77"/>
      <c r="P12" s="77"/>
      <c r="Q12" s="77"/>
      <c r="R12" s="77"/>
      <c r="S12" s="77"/>
      <c r="T12" s="77"/>
      <c r="U12" s="77"/>
      <c r="V12" s="94"/>
      <c r="W12" s="77"/>
      <c r="X12" s="77"/>
      <c r="Y12" s="77"/>
      <c r="Z12" s="77"/>
      <c r="AA12" s="77"/>
      <c r="AB12" s="77"/>
      <c r="AC12" s="78">
        <f t="shared" si="0"/>
        <v>0</v>
      </c>
    </row>
    <row r="13" spans="1:29" s="33" customFormat="1" ht="49.95" customHeight="1" x14ac:dyDescent="0.45">
      <c r="A13" s="74" t="s">
        <v>52</v>
      </c>
      <c r="B13" s="75" t="s">
        <v>53</v>
      </c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8">
        <f t="shared" si="0"/>
        <v>0</v>
      </c>
    </row>
    <row r="14" spans="1:29" s="33" customFormat="1" ht="49.95" customHeight="1" x14ac:dyDescent="0.45">
      <c r="A14" s="74" t="s">
        <v>54</v>
      </c>
      <c r="B14" s="75" t="s">
        <v>55</v>
      </c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8">
        <f t="shared" si="0"/>
        <v>0</v>
      </c>
    </row>
    <row r="15" spans="1:29" s="33" customFormat="1" ht="49.95" customHeight="1" x14ac:dyDescent="0.45">
      <c r="A15" s="74" t="s">
        <v>16</v>
      </c>
      <c r="B15" s="75" t="s">
        <v>140</v>
      </c>
      <c r="C15" s="81"/>
      <c r="D15" s="77"/>
      <c r="E15" s="82"/>
      <c r="F15" s="82"/>
      <c r="G15" s="77"/>
      <c r="H15" s="94"/>
      <c r="I15" s="82"/>
      <c r="J15" s="82"/>
      <c r="K15" s="77"/>
      <c r="L15" s="94"/>
      <c r="M15" s="77"/>
      <c r="N15" s="77"/>
      <c r="O15" s="94"/>
      <c r="P15" s="77"/>
      <c r="Q15" s="77"/>
      <c r="R15" s="77"/>
      <c r="S15" s="77">
        <v>18000</v>
      </c>
      <c r="T15" s="77">
        <v>30000</v>
      </c>
      <c r="U15" s="82"/>
      <c r="V15" s="82"/>
      <c r="W15" s="77"/>
      <c r="X15" s="82"/>
      <c r="Y15" s="77"/>
      <c r="Z15" s="82"/>
      <c r="AA15" s="82"/>
      <c r="AB15" s="82"/>
      <c r="AC15" s="78">
        <f t="shared" si="0"/>
        <v>48000</v>
      </c>
    </row>
    <row r="16" spans="1:29" s="33" customFormat="1" ht="49.95" customHeight="1" x14ac:dyDescent="0.45">
      <c r="A16" s="74" t="s">
        <v>15</v>
      </c>
      <c r="B16" s="75" t="s">
        <v>17</v>
      </c>
      <c r="C16" s="83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94"/>
      <c r="U16" s="77"/>
      <c r="V16" s="77"/>
      <c r="W16" s="77"/>
      <c r="X16" s="77"/>
      <c r="Y16" s="77"/>
      <c r="Z16" s="77"/>
      <c r="AA16" s="77"/>
      <c r="AB16" s="77"/>
      <c r="AC16" s="78">
        <f t="shared" si="0"/>
        <v>0</v>
      </c>
    </row>
    <row r="17" spans="1:29" s="33" customFormat="1" ht="49.95" customHeight="1" x14ac:dyDescent="0.45">
      <c r="A17" s="74" t="s">
        <v>35</v>
      </c>
      <c r="B17" s="75" t="s">
        <v>36</v>
      </c>
      <c r="C17" s="84"/>
      <c r="D17" s="94"/>
      <c r="E17" s="77"/>
      <c r="F17" s="77"/>
      <c r="G17" s="94"/>
      <c r="H17" s="94"/>
      <c r="I17" s="77"/>
      <c r="J17" s="94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8">
        <f t="shared" si="0"/>
        <v>0</v>
      </c>
    </row>
    <row r="18" spans="1:29" ht="49.95" customHeight="1" x14ac:dyDescent="0.45">
      <c r="A18" s="84"/>
      <c r="B18" s="84"/>
      <c r="C18" s="84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8">
        <f>SUM(AC2:AC17)</f>
        <v>210000</v>
      </c>
    </row>
  </sheetData>
  <pageMargins left="0.7" right="0.7" top="0.75" bottom="0.75" header="0.3" footer="0.3"/>
  <pageSetup scale="2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view="pageBreakPreview" zoomScale="73" zoomScaleNormal="91" workbookViewId="0">
      <pane ySplit="1" topLeftCell="A2" activePane="bottomLeft" state="frozen"/>
      <selection pane="bottomLeft" activeCell="T10" sqref="T10"/>
    </sheetView>
  </sheetViews>
  <sheetFormatPr defaultRowHeight="18" x14ac:dyDescent="0.35"/>
  <cols>
    <col min="1" max="1" width="11.6640625" style="27" bestFit="1" customWidth="1"/>
    <col min="2" max="2" width="36.5546875" style="27" bestFit="1" customWidth="1"/>
    <col min="3" max="3" width="10.6640625" style="27" hidden="1" customWidth="1"/>
    <col min="4" max="5" width="12.109375" style="27" customWidth="1"/>
    <col min="6" max="6" width="10.6640625" style="27" customWidth="1"/>
    <col min="7" max="7" width="13.6640625" style="27" customWidth="1"/>
    <col min="8" max="8" width="12.109375" style="27" hidden="1" customWidth="1"/>
    <col min="9" max="12" width="12.109375" style="27" customWidth="1"/>
    <col min="13" max="13" width="13.6640625" style="27" customWidth="1"/>
    <col min="14" max="14" width="13.77734375" style="27" customWidth="1"/>
    <col min="15" max="15" width="10.6640625" style="27" customWidth="1"/>
    <col min="16" max="22" width="12.109375" style="27" customWidth="1"/>
    <col min="23" max="26" width="10.6640625" style="27" customWidth="1"/>
    <col min="27" max="27" width="12.44140625" style="27" customWidth="1"/>
    <col min="28" max="30" width="10.6640625" style="27" customWidth="1"/>
    <col min="31" max="31" width="19" style="19" bestFit="1" customWidth="1"/>
    <col min="32" max="16384" width="8.88671875" style="27"/>
  </cols>
  <sheetData>
    <row r="1" spans="1:31" ht="39.9" customHeight="1" x14ac:dyDescent="0.4">
      <c r="A1" s="26" t="s">
        <v>133</v>
      </c>
      <c r="B1" s="71" t="s">
        <v>134</v>
      </c>
      <c r="C1" s="71">
        <v>1</v>
      </c>
      <c r="D1" s="71">
        <v>2</v>
      </c>
      <c r="E1" s="71">
        <v>3</v>
      </c>
      <c r="F1" s="71">
        <v>4</v>
      </c>
      <c r="G1" s="71">
        <v>5</v>
      </c>
      <c r="H1" s="71">
        <v>6</v>
      </c>
      <c r="I1" s="71">
        <v>7</v>
      </c>
      <c r="J1" s="71">
        <v>8</v>
      </c>
      <c r="K1" s="71">
        <v>9</v>
      </c>
      <c r="L1" s="71">
        <v>10</v>
      </c>
      <c r="M1" s="71">
        <v>11</v>
      </c>
      <c r="N1" s="71">
        <v>12</v>
      </c>
      <c r="O1" s="71">
        <v>13</v>
      </c>
      <c r="P1" s="71">
        <v>14</v>
      </c>
      <c r="Q1" s="71">
        <v>15</v>
      </c>
      <c r="R1" s="71">
        <v>16</v>
      </c>
      <c r="S1" s="71">
        <v>17</v>
      </c>
      <c r="T1" s="71">
        <v>18</v>
      </c>
      <c r="U1" s="71">
        <v>19</v>
      </c>
      <c r="V1" s="71">
        <v>20</v>
      </c>
      <c r="W1" s="71">
        <v>21</v>
      </c>
      <c r="X1" s="71">
        <v>22</v>
      </c>
      <c r="Y1" s="71">
        <v>23</v>
      </c>
      <c r="Z1" s="71">
        <v>24</v>
      </c>
      <c r="AA1" s="71">
        <v>25</v>
      </c>
      <c r="AB1" s="71">
        <v>26</v>
      </c>
      <c r="AC1" s="85">
        <v>27</v>
      </c>
      <c r="AD1" s="86"/>
      <c r="AE1" s="87" t="s">
        <v>135</v>
      </c>
    </row>
    <row r="2" spans="1:31" ht="40.200000000000003" customHeight="1" x14ac:dyDescent="0.4">
      <c r="A2" s="88" t="s">
        <v>58</v>
      </c>
      <c r="B2" s="89" t="s">
        <v>59</v>
      </c>
      <c r="C2" s="90"/>
      <c r="D2" s="90"/>
      <c r="E2" s="90"/>
      <c r="F2" s="90"/>
      <c r="G2" s="90"/>
      <c r="H2" s="90"/>
      <c r="I2" s="90">
        <v>2400</v>
      </c>
      <c r="J2" s="90"/>
      <c r="K2" s="90"/>
      <c r="L2" s="25"/>
      <c r="M2" s="90"/>
      <c r="N2" s="90">
        <v>2400</v>
      </c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18">
        <f>SUM(C2:AD2)</f>
        <v>4800</v>
      </c>
    </row>
    <row r="3" spans="1:31" ht="40.200000000000003" customHeight="1" x14ac:dyDescent="0.4">
      <c r="A3" s="88" t="s">
        <v>20</v>
      </c>
      <c r="B3" s="89" t="s">
        <v>21</v>
      </c>
      <c r="C3" s="25"/>
      <c r="D3" s="25"/>
      <c r="E3" s="93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18">
        <f t="shared" ref="AE3:AE10" si="0">SUM(C3:AD3)</f>
        <v>0</v>
      </c>
    </row>
    <row r="4" spans="1:31" ht="40.200000000000003" customHeight="1" x14ac:dyDescent="0.4">
      <c r="A4" s="88" t="s">
        <v>39</v>
      </c>
      <c r="B4" s="89" t="s">
        <v>40</v>
      </c>
      <c r="C4" s="25"/>
      <c r="D4" s="93"/>
      <c r="E4" s="25"/>
      <c r="F4" s="25"/>
      <c r="G4" s="25"/>
      <c r="H4" s="25"/>
      <c r="I4" s="25"/>
      <c r="J4" s="93"/>
      <c r="K4" s="25"/>
      <c r="L4" s="25"/>
      <c r="M4" s="25"/>
      <c r="N4" s="25"/>
      <c r="O4" s="25"/>
      <c r="P4" s="25"/>
      <c r="Q4" s="93"/>
      <c r="R4" s="90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18">
        <f t="shared" si="0"/>
        <v>0</v>
      </c>
    </row>
    <row r="5" spans="1:31" ht="40.200000000000003" customHeight="1" x14ac:dyDescent="0.4">
      <c r="A5" s="88" t="s">
        <v>41</v>
      </c>
      <c r="B5" s="89" t="s">
        <v>42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18">
        <f t="shared" si="0"/>
        <v>0</v>
      </c>
    </row>
    <row r="6" spans="1:31" ht="40.200000000000003" customHeight="1" x14ac:dyDescent="0.4">
      <c r="A6" s="88" t="s">
        <v>29</v>
      </c>
      <c r="B6" s="89" t="s">
        <v>30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18">
        <f t="shared" si="0"/>
        <v>0</v>
      </c>
    </row>
    <row r="7" spans="1:31" ht="40.200000000000003" customHeight="1" x14ac:dyDescent="0.4">
      <c r="A7" s="88" t="s">
        <v>77</v>
      </c>
      <c r="B7" s="89" t="s">
        <v>78</v>
      </c>
      <c r="C7" s="25"/>
      <c r="D7" s="25"/>
      <c r="E7" s="25"/>
      <c r="F7" s="25"/>
      <c r="G7" s="25"/>
      <c r="H7" s="25"/>
      <c r="I7" s="25"/>
      <c r="J7" s="25"/>
      <c r="K7" s="25"/>
      <c r="L7" s="25">
        <v>2400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18">
        <f t="shared" si="0"/>
        <v>2400</v>
      </c>
    </row>
    <row r="8" spans="1:31" ht="39.9" customHeight="1" x14ac:dyDescent="0.4">
      <c r="A8" s="88" t="s">
        <v>46</v>
      </c>
      <c r="B8" s="89" t="s">
        <v>47</v>
      </c>
      <c r="C8" s="25"/>
      <c r="D8" s="25"/>
      <c r="E8" s="25"/>
      <c r="F8" s="25">
        <v>2400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18">
        <f t="shared" si="0"/>
        <v>2400</v>
      </c>
    </row>
    <row r="9" spans="1:31" ht="40.200000000000003" customHeight="1" x14ac:dyDescent="0.4">
      <c r="A9" s="88" t="s">
        <v>50</v>
      </c>
      <c r="B9" s="89" t="s">
        <v>51</v>
      </c>
      <c r="C9" s="25"/>
      <c r="D9" s="25"/>
      <c r="E9" s="25"/>
      <c r="F9" s="25"/>
      <c r="G9" s="25">
        <v>8400</v>
      </c>
      <c r="H9" s="25"/>
      <c r="I9" s="25">
        <v>7200</v>
      </c>
      <c r="J9" s="25"/>
      <c r="K9" s="25"/>
      <c r="L9" s="25">
        <v>2400</v>
      </c>
      <c r="M9" s="25"/>
      <c r="N9" s="25">
        <v>2400</v>
      </c>
      <c r="O9" s="25">
        <v>2400</v>
      </c>
      <c r="P9" s="25"/>
      <c r="Q9" s="25"/>
      <c r="R9" s="25"/>
      <c r="S9" s="25"/>
      <c r="T9" s="25">
        <v>4800</v>
      </c>
      <c r="U9" s="25"/>
      <c r="V9" s="25"/>
      <c r="W9" s="25"/>
      <c r="X9" s="25"/>
      <c r="Y9" s="25"/>
      <c r="Z9" s="25"/>
      <c r="AA9" s="25"/>
      <c r="AB9" s="25"/>
      <c r="AC9" s="25"/>
      <c r="AD9" s="25"/>
      <c r="AE9" s="18">
        <f t="shared" si="0"/>
        <v>27600</v>
      </c>
    </row>
    <row r="10" spans="1:31" ht="40.200000000000003" customHeight="1" x14ac:dyDescent="0.4">
      <c r="A10" s="88" t="s">
        <v>56</v>
      </c>
      <c r="B10" s="89" t="s">
        <v>57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>
        <v>2400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18">
        <f t="shared" si="0"/>
        <v>2400</v>
      </c>
    </row>
    <row r="11" spans="1:31" ht="40.049999999999997" customHeight="1" x14ac:dyDescent="0.45">
      <c r="A11" s="32"/>
      <c r="B11" s="32"/>
      <c r="C11" s="32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91">
        <f>SUM(AE2:AE10)</f>
        <v>39600</v>
      </c>
    </row>
  </sheetData>
  <sortState ref="A2:AC15">
    <sortCondition ref="B2:B15"/>
  </sortState>
  <pageMargins left="0.7" right="0.7" top="0.75" bottom="0.75" header="0.3" footer="0.3"/>
  <pageSetup scale="2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Normal="100" zoomScaleSheetLayoutView="100" workbookViewId="0">
      <selection activeCell="G4" sqref="G4:H4"/>
    </sheetView>
  </sheetViews>
  <sheetFormatPr defaultRowHeight="14.4" x14ac:dyDescent="0.3"/>
  <cols>
    <col min="1" max="1" width="11.6640625" bestFit="1" customWidth="1"/>
    <col min="2" max="2" width="28.33203125" bestFit="1" customWidth="1"/>
  </cols>
  <sheetData>
    <row r="1" spans="1:13" ht="21" x14ac:dyDescent="0.4">
      <c r="A1" s="8" t="s">
        <v>133</v>
      </c>
      <c r="B1" s="8" t="s">
        <v>134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t="s">
        <v>138</v>
      </c>
    </row>
    <row r="2" spans="1:13" ht="18" x14ac:dyDescent="0.35">
      <c r="A2" s="5"/>
      <c r="B2" s="4" t="s">
        <v>173</v>
      </c>
      <c r="C2" s="9"/>
      <c r="D2" s="9"/>
      <c r="E2" s="9"/>
      <c r="F2" s="9"/>
      <c r="G2" s="9"/>
      <c r="H2" s="9"/>
      <c r="I2" s="9"/>
      <c r="J2" s="37"/>
      <c r="K2" s="9"/>
      <c r="L2" s="9"/>
      <c r="M2" s="3">
        <f>SUM(C2:L2)</f>
        <v>0</v>
      </c>
    </row>
    <row r="3" spans="1:13" ht="18" x14ac:dyDescent="0.35">
      <c r="A3" s="5"/>
      <c r="B3" s="4" t="s">
        <v>174</v>
      </c>
      <c r="C3" s="9"/>
      <c r="D3" s="9"/>
      <c r="E3" s="9"/>
      <c r="F3" s="9"/>
      <c r="G3" s="9"/>
      <c r="H3" s="9"/>
      <c r="I3" s="9"/>
      <c r="J3" s="37"/>
      <c r="K3" s="9"/>
      <c r="L3" s="9"/>
      <c r="M3" s="3">
        <f t="shared" ref="M3:M17" si="0">SUM(C3:L3)</f>
        <v>0</v>
      </c>
    </row>
    <row r="4" spans="1:13" ht="18" x14ac:dyDescent="0.35">
      <c r="A4" s="5"/>
      <c r="B4" s="4" t="s">
        <v>47</v>
      </c>
      <c r="C4" s="9"/>
      <c r="D4" s="9"/>
      <c r="E4" s="9"/>
      <c r="F4" s="9"/>
      <c r="G4" s="37"/>
      <c r="H4" s="37"/>
      <c r="I4" s="9"/>
      <c r="J4" s="9"/>
      <c r="K4" s="9"/>
      <c r="L4" s="9"/>
      <c r="M4" s="3">
        <f t="shared" si="0"/>
        <v>0</v>
      </c>
    </row>
    <row r="5" spans="1:13" ht="18" x14ac:dyDescent="0.35">
      <c r="A5" s="5"/>
      <c r="B5" s="4"/>
      <c r="C5" s="9"/>
      <c r="D5" s="9"/>
      <c r="E5" s="9"/>
      <c r="F5" s="9"/>
      <c r="G5" s="9"/>
      <c r="H5" s="9"/>
      <c r="I5" s="9"/>
      <c r="J5" s="9"/>
      <c r="K5" s="9"/>
      <c r="L5" s="9"/>
      <c r="M5" s="3">
        <f t="shared" si="0"/>
        <v>0</v>
      </c>
    </row>
    <row r="6" spans="1:13" ht="18" x14ac:dyDescent="0.35">
      <c r="A6" s="5"/>
      <c r="B6" s="4"/>
      <c r="C6" s="9"/>
      <c r="D6" s="9"/>
      <c r="E6" s="9"/>
      <c r="F6" s="9"/>
      <c r="G6" s="9"/>
      <c r="H6" s="9"/>
      <c r="I6" s="9"/>
      <c r="J6" s="9"/>
      <c r="K6" s="9"/>
      <c r="L6" s="9"/>
      <c r="M6" s="3">
        <f t="shared" si="0"/>
        <v>0</v>
      </c>
    </row>
    <row r="7" spans="1:13" ht="18" x14ac:dyDescent="0.35">
      <c r="A7" s="5"/>
      <c r="B7" s="4"/>
      <c r="C7" s="9"/>
      <c r="D7" s="9"/>
      <c r="E7" s="9"/>
      <c r="F7" s="9"/>
      <c r="G7" s="9"/>
      <c r="H7" s="9"/>
      <c r="I7" s="9"/>
      <c r="J7" s="9"/>
      <c r="K7" s="9"/>
      <c r="L7" s="9"/>
      <c r="M7" s="3">
        <f t="shared" si="0"/>
        <v>0</v>
      </c>
    </row>
    <row r="8" spans="1:13" ht="18" x14ac:dyDescent="0.35">
      <c r="A8" s="5"/>
      <c r="B8" s="4"/>
      <c r="C8" s="9"/>
      <c r="D8" s="9"/>
      <c r="E8" s="9"/>
      <c r="F8" s="9"/>
      <c r="G8" s="9"/>
      <c r="H8" s="9"/>
      <c r="I8" s="9"/>
      <c r="J8" s="9"/>
      <c r="K8" s="9"/>
      <c r="L8" s="9"/>
      <c r="M8" s="3">
        <f t="shared" si="0"/>
        <v>0</v>
      </c>
    </row>
    <row r="9" spans="1:13" ht="18" x14ac:dyDescent="0.35">
      <c r="A9" s="5"/>
      <c r="B9" s="4"/>
      <c r="C9" s="9"/>
      <c r="D9" s="9"/>
      <c r="E9" s="9"/>
      <c r="F9" s="9"/>
      <c r="G9" s="9"/>
      <c r="H9" s="9"/>
      <c r="I9" s="9"/>
      <c r="J9" s="9"/>
      <c r="K9" s="9"/>
      <c r="L9" s="9"/>
      <c r="M9" s="3">
        <f t="shared" si="0"/>
        <v>0</v>
      </c>
    </row>
    <row r="10" spans="1:13" ht="18" x14ac:dyDescent="0.35">
      <c r="A10" s="5"/>
      <c r="B10" s="4"/>
      <c r="C10" s="9"/>
      <c r="D10" s="9"/>
      <c r="E10" s="9"/>
      <c r="F10" s="9"/>
      <c r="G10" s="9"/>
      <c r="H10" s="9"/>
      <c r="I10" s="9"/>
      <c r="J10" s="9"/>
      <c r="K10" s="9"/>
      <c r="L10" s="9"/>
      <c r="M10" s="3">
        <f t="shared" si="0"/>
        <v>0</v>
      </c>
    </row>
    <row r="11" spans="1:13" ht="18" x14ac:dyDescent="0.35">
      <c r="A11" s="5"/>
      <c r="B11" s="4"/>
      <c r="C11" s="9"/>
      <c r="D11" s="9"/>
      <c r="E11" s="9"/>
      <c r="F11" s="9"/>
      <c r="G11" s="9"/>
      <c r="H11" s="9"/>
      <c r="I11" s="9"/>
      <c r="J11" s="9"/>
      <c r="K11" s="9"/>
      <c r="L11" s="9"/>
      <c r="M11" s="3">
        <f t="shared" si="0"/>
        <v>0</v>
      </c>
    </row>
    <row r="12" spans="1:13" ht="18" x14ac:dyDescent="0.35">
      <c r="A12" s="5"/>
      <c r="B12" s="4"/>
      <c r="C12" s="9"/>
      <c r="D12" s="9"/>
      <c r="E12" s="9"/>
      <c r="F12" s="9"/>
      <c r="G12" s="9"/>
      <c r="H12" s="9"/>
      <c r="I12" s="9"/>
      <c r="J12" s="9"/>
      <c r="K12" s="9"/>
      <c r="L12" s="9"/>
      <c r="M12" s="3">
        <f t="shared" si="0"/>
        <v>0</v>
      </c>
    </row>
    <row r="13" spans="1:13" ht="18" x14ac:dyDescent="0.35">
      <c r="A13" s="5"/>
      <c r="B13" s="4"/>
      <c r="C13" s="9"/>
      <c r="D13" s="9"/>
      <c r="E13" s="9"/>
      <c r="F13" s="9"/>
      <c r="G13" s="9"/>
      <c r="H13" s="9"/>
      <c r="I13" s="9"/>
      <c r="J13" s="9"/>
      <c r="K13" s="9"/>
      <c r="L13" s="9"/>
      <c r="M13" s="3">
        <f t="shared" si="0"/>
        <v>0</v>
      </c>
    </row>
    <row r="14" spans="1:13" ht="18" x14ac:dyDescent="0.35">
      <c r="A14" s="5"/>
      <c r="B14" s="4"/>
      <c r="C14" s="9"/>
      <c r="D14" s="9"/>
      <c r="E14" s="9"/>
      <c r="F14" s="9"/>
      <c r="G14" s="9"/>
      <c r="H14" s="9"/>
      <c r="I14" s="9"/>
      <c r="J14" s="9"/>
      <c r="K14" s="9"/>
      <c r="L14" s="9"/>
      <c r="M14" s="3">
        <f t="shared" si="0"/>
        <v>0</v>
      </c>
    </row>
    <row r="15" spans="1:13" ht="18" x14ac:dyDescent="0.35">
      <c r="A15" s="5"/>
      <c r="B15" s="4"/>
      <c r="C15" s="9"/>
      <c r="D15" s="9"/>
      <c r="E15" s="9"/>
      <c r="F15" s="9"/>
      <c r="G15" s="9"/>
      <c r="H15" s="9"/>
      <c r="I15" s="9"/>
      <c r="J15" s="9"/>
      <c r="K15" s="9"/>
      <c r="L15" s="9"/>
      <c r="M15" s="3">
        <f t="shared" si="0"/>
        <v>0</v>
      </c>
    </row>
    <row r="16" spans="1:13" ht="18" x14ac:dyDescent="0.35">
      <c r="A16" s="5"/>
      <c r="B16" s="4"/>
      <c r="C16" s="9"/>
      <c r="D16" s="9"/>
      <c r="E16" s="9"/>
      <c r="F16" s="9"/>
      <c r="G16" s="9"/>
      <c r="H16" s="9"/>
      <c r="I16" s="9"/>
      <c r="J16" s="9"/>
      <c r="K16" s="9"/>
      <c r="L16" s="9"/>
      <c r="M16" s="3">
        <f t="shared" si="0"/>
        <v>0</v>
      </c>
    </row>
    <row r="17" spans="1:13" ht="18" x14ac:dyDescent="0.35">
      <c r="A17" s="5"/>
      <c r="B17" s="4"/>
      <c r="C17" s="9"/>
      <c r="D17" s="9"/>
      <c r="E17" s="9"/>
      <c r="F17" s="9"/>
      <c r="G17" s="9"/>
      <c r="H17" s="9"/>
      <c r="I17" s="9"/>
      <c r="J17" s="9"/>
      <c r="K17" s="9"/>
      <c r="L17" s="9"/>
      <c r="M17" s="3">
        <f t="shared" si="0"/>
        <v>0</v>
      </c>
    </row>
    <row r="18" spans="1:13" x14ac:dyDescent="0.3">
      <c r="A18" s="6"/>
      <c r="B18" s="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7">
        <f>SUM(M2:M17)</f>
        <v>0</v>
      </c>
    </row>
  </sheetData>
  <sortState ref="A2:B17">
    <sortCondition ref="B2:B17"/>
  </sortState>
  <pageMargins left="0.7" right="0.7" top="0.75" bottom="0.75" header="0.3" footer="0.3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7"/>
  <sheetViews>
    <sheetView tabSelected="1" view="pageBreakPreview" zoomScale="65" zoomScaleNormal="86" workbookViewId="0">
      <pane ySplit="1" topLeftCell="A2" activePane="bottomLeft" state="frozen"/>
      <selection activeCell="B1" sqref="B1"/>
      <selection pane="bottomLeft" activeCell="U42" sqref="U42"/>
    </sheetView>
  </sheetViews>
  <sheetFormatPr defaultColWidth="8.88671875" defaultRowHeight="21" x14ac:dyDescent="0.4"/>
  <cols>
    <col min="1" max="1" width="11.6640625" style="11" bestFit="1" customWidth="1"/>
    <col min="2" max="2" width="54.88671875" style="11" bestFit="1" customWidth="1"/>
    <col min="3" max="16" width="12.77734375" style="11" customWidth="1"/>
    <col min="17" max="17" width="13.77734375" style="11" customWidth="1"/>
    <col min="18" max="21" width="12.77734375" style="11" customWidth="1"/>
    <col min="22" max="35" width="12.77734375" style="11" hidden="1" customWidth="1"/>
    <col min="36" max="36" width="18.33203125" style="15" bestFit="1" customWidth="1"/>
    <col min="37" max="16384" width="8.88671875" style="11"/>
  </cols>
  <sheetData>
    <row r="1" spans="1:36" s="10" customFormat="1" ht="40.049999999999997" customHeight="1" x14ac:dyDescent="0.4">
      <c r="A1" s="52" t="s">
        <v>133</v>
      </c>
      <c r="B1" s="52" t="s">
        <v>134</v>
      </c>
      <c r="C1" s="52">
        <v>1</v>
      </c>
      <c r="D1" s="52">
        <v>2</v>
      </c>
      <c r="E1" s="52">
        <v>3</v>
      </c>
      <c r="F1" s="52">
        <v>4</v>
      </c>
      <c r="G1" s="52">
        <v>5</v>
      </c>
      <c r="H1" s="52">
        <v>6</v>
      </c>
      <c r="I1" s="52">
        <v>7</v>
      </c>
      <c r="J1" s="52">
        <v>8</v>
      </c>
      <c r="K1" s="52">
        <v>9</v>
      </c>
      <c r="L1" s="52">
        <v>10</v>
      </c>
      <c r="M1" s="52">
        <v>11</v>
      </c>
      <c r="N1" s="52">
        <v>12</v>
      </c>
      <c r="O1" s="52">
        <v>13</v>
      </c>
      <c r="P1" s="52">
        <v>14</v>
      </c>
      <c r="Q1" s="52">
        <v>15</v>
      </c>
      <c r="R1" s="52">
        <v>16</v>
      </c>
      <c r="S1" s="52">
        <v>17</v>
      </c>
      <c r="T1" s="52">
        <v>18</v>
      </c>
      <c r="U1" s="52">
        <v>19</v>
      </c>
      <c r="V1" s="52">
        <v>20</v>
      </c>
      <c r="W1" s="52">
        <v>21</v>
      </c>
      <c r="X1" s="52">
        <v>22</v>
      </c>
      <c r="Y1" s="52">
        <v>23</v>
      </c>
      <c r="Z1" s="52">
        <v>24</v>
      </c>
      <c r="AA1" s="52">
        <v>25</v>
      </c>
      <c r="AB1" s="52">
        <v>26</v>
      </c>
      <c r="AC1" s="53">
        <v>27</v>
      </c>
      <c r="AD1" s="53">
        <v>28</v>
      </c>
      <c r="AE1" s="53">
        <v>29</v>
      </c>
      <c r="AF1" s="53">
        <v>30</v>
      </c>
      <c r="AG1" s="53">
        <v>31</v>
      </c>
      <c r="AH1" s="53">
        <v>32</v>
      </c>
      <c r="AI1" s="53">
        <v>33</v>
      </c>
      <c r="AJ1" s="54" t="s">
        <v>135</v>
      </c>
    </row>
    <row r="2" spans="1:36" s="38" customFormat="1" ht="40.049999999999997" customHeight="1" x14ac:dyDescent="0.4">
      <c r="A2" s="55" t="s">
        <v>0</v>
      </c>
      <c r="B2" s="56" t="s">
        <v>156</v>
      </c>
      <c r="C2" s="57"/>
      <c r="D2" s="57"/>
      <c r="E2" s="57"/>
      <c r="F2" s="57"/>
      <c r="G2" s="57"/>
      <c r="H2" s="57">
        <v>1200</v>
      </c>
      <c r="I2" s="57"/>
      <c r="J2" s="57"/>
      <c r="K2" s="57"/>
      <c r="L2" s="57"/>
      <c r="M2" s="57"/>
      <c r="N2" s="57"/>
      <c r="O2" s="57"/>
      <c r="P2" s="57"/>
      <c r="Q2" s="57">
        <f>3000+1800+1800+1800+1200</f>
        <v>9600</v>
      </c>
      <c r="R2" s="57"/>
      <c r="S2" s="57">
        <f>3000+1200</f>
        <v>4200</v>
      </c>
      <c r="T2" s="57">
        <v>1200</v>
      </c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8">
        <f>SUM(C2:AI2)</f>
        <v>16200</v>
      </c>
    </row>
    <row r="3" spans="1:36" s="38" customFormat="1" ht="40.049999999999997" customHeight="1" x14ac:dyDescent="0.4">
      <c r="A3" s="55" t="s">
        <v>1</v>
      </c>
      <c r="B3" s="56" t="s">
        <v>2</v>
      </c>
      <c r="C3" s="57"/>
      <c r="D3" s="57"/>
      <c r="E3" s="57">
        <v>1200</v>
      </c>
      <c r="F3" s="57"/>
      <c r="G3" s="57">
        <v>1200</v>
      </c>
      <c r="H3" s="57"/>
      <c r="I3" s="57"/>
      <c r="J3" s="57">
        <v>3000</v>
      </c>
      <c r="K3" s="57">
        <v>1200</v>
      </c>
      <c r="L3" s="57"/>
      <c r="M3" s="57">
        <v>3000</v>
      </c>
      <c r="N3" s="57">
        <v>2400</v>
      </c>
      <c r="O3" s="57"/>
      <c r="P3" s="57"/>
      <c r="Q3" s="57">
        <v>11400</v>
      </c>
      <c r="R3" s="57"/>
      <c r="S3" s="57">
        <f>1800+1200+1200</f>
        <v>4200</v>
      </c>
      <c r="T3" s="57">
        <v>2400</v>
      </c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8">
        <f t="shared" ref="AJ3:AJ66" si="0">SUM(C3:AI3)</f>
        <v>30000</v>
      </c>
    </row>
    <row r="4" spans="1:36" s="38" customFormat="1" ht="40.049999999999997" customHeight="1" x14ac:dyDescent="0.4">
      <c r="A4" s="55" t="s">
        <v>139</v>
      </c>
      <c r="B4" s="56" t="s">
        <v>175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8">
        <f t="shared" si="0"/>
        <v>0</v>
      </c>
    </row>
    <row r="5" spans="1:36" s="38" customFormat="1" ht="40.049999999999997" customHeight="1" x14ac:dyDescent="0.4">
      <c r="A5" s="55" t="s">
        <v>3</v>
      </c>
      <c r="B5" s="56" t="s">
        <v>4</v>
      </c>
      <c r="C5" s="92"/>
      <c r="D5" s="57"/>
      <c r="E5" s="57"/>
      <c r="F5" s="57"/>
      <c r="G5" s="57">
        <v>1800</v>
      </c>
      <c r="H5" s="57"/>
      <c r="I5" s="57"/>
      <c r="J5" s="57">
        <v>4200</v>
      </c>
      <c r="K5" s="57"/>
      <c r="L5" s="57">
        <v>1800</v>
      </c>
      <c r="M5" s="57"/>
      <c r="N5" s="57"/>
      <c r="O5" s="57"/>
      <c r="P5" s="57">
        <v>1200</v>
      </c>
      <c r="Q5" s="57">
        <v>2400</v>
      </c>
      <c r="R5" s="57">
        <v>4800</v>
      </c>
      <c r="S5" s="57"/>
      <c r="T5" s="57">
        <f>1800</f>
        <v>1800</v>
      </c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8">
        <f t="shared" si="0"/>
        <v>18000</v>
      </c>
    </row>
    <row r="6" spans="1:36" ht="40.049999999999997" customHeight="1" x14ac:dyDescent="0.4">
      <c r="A6" s="59" t="s">
        <v>7</v>
      </c>
      <c r="B6" s="60" t="s">
        <v>8</v>
      </c>
      <c r="C6" s="61">
        <v>3600</v>
      </c>
      <c r="D6" s="61"/>
      <c r="E6" s="61"/>
      <c r="F6" s="61">
        <v>1800</v>
      </c>
      <c r="G6" s="61"/>
      <c r="H6" s="61"/>
      <c r="I6" s="61"/>
      <c r="J6" s="61" t="s">
        <v>189</v>
      </c>
      <c r="K6" s="61"/>
      <c r="L6" s="61"/>
      <c r="M6" s="61"/>
      <c r="N6" s="61"/>
      <c r="O6" s="61"/>
      <c r="P6" s="61"/>
      <c r="Q6" s="61"/>
      <c r="R6" s="61">
        <v>1800</v>
      </c>
      <c r="S6" s="61"/>
      <c r="T6" s="61"/>
      <c r="U6" s="61">
        <v>5400</v>
      </c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2">
        <f t="shared" si="0"/>
        <v>12600</v>
      </c>
    </row>
    <row r="7" spans="1:36" ht="40.049999999999997" customHeight="1" x14ac:dyDescent="0.4">
      <c r="A7" s="59" t="s">
        <v>9</v>
      </c>
      <c r="B7" s="60" t="s">
        <v>10</v>
      </c>
      <c r="C7" s="61"/>
      <c r="D7" s="92"/>
      <c r="E7" s="61"/>
      <c r="F7" s="61">
        <v>1800</v>
      </c>
      <c r="G7" s="61"/>
      <c r="H7" s="61"/>
      <c r="I7" s="61">
        <v>1800</v>
      </c>
      <c r="J7" s="61">
        <v>3000</v>
      </c>
      <c r="K7" s="61">
        <v>1200</v>
      </c>
      <c r="L7" s="61"/>
      <c r="M7" s="61"/>
      <c r="N7" s="61"/>
      <c r="O7" s="61"/>
      <c r="P7" s="61"/>
      <c r="Q7" s="92"/>
      <c r="R7" s="61"/>
      <c r="S7" s="61">
        <f>1800+1200</f>
        <v>3000</v>
      </c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2">
        <f t="shared" si="0"/>
        <v>10800</v>
      </c>
    </row>
    <row r="8" spans="1:36" ht="40.049999999999997" customHeight="1" x14ac:dyDescent="0.4">
      <c r="A8" s="59" t="s">
        <v>11</v>
      </c>
      <c r="B8" s="60" t="s">
        <v>12</v>
      </c>
      <c r="C8" s="61"/>
      <c r="D8" s="61">
        <v>1200</v>
      </c>
      <c r="E8" s="61">
        <v>1200</v>
      </c>
      <c r="F8" s="61"/>
      <c r="G8" s="61"/>
      <c r="H8" s="61"/>
      <c r="I8" s="61"/>
      <c r="J8" s="61"/>
      <c r="K8" s="61">
        <v>3000</v>
      </c>
      <c r="L8" s="61"/>
      <c r="M8" s="61"/>
      <c r="N8" s="61"/>
      <c r="O8" s="61"/>
      <c r="P8" s="61"/>
      <c r="Q8" s="96">
        <v>3600</v>
      </c>
      <c r="R8" s="61">
        <v>1200</v>
      </c>
      <c r="S8" s="61">
        <f>1200</f>
        <v>1200</v>
      </c>
      <c r="T8" s="61">
        <v>2400</v>
      </c>
      <c r="U8" s="61">
        <v>1200</v>
      </c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2">
        <f t="shared" si="0"/>
        <v>15000</v>
      </c>
    </row>
    <row r="9" spans="1:36" ht="40.049999999999997" customHeight="1" x14ac:dyDescent="0.4">
      <c r="A9" s="59" t="s">
        <v>18</v>
      </c>
      <c r="B9" s="60" t="s">
        <v>19</v>
      </c>
      <c r="C9" s="61">
        <v>4800</v>
      </c>
      <c r="D9" s="61"/>
      <c r="E9" s="61"/>
      <c r="F9" s="61"/>
      <c r="G9" s="61"/>
      <c r="H9" s="61"/>
      <c r="I9" s="61"/>
      <c r="J9" s="61">
        <v>1800</v>
      </c>
      <c r="K9" s="61">
        <v>3000</v>
      </c>
      <c r="L9" s="61"/>
      <c r="M9" s="61"/>
      <c r="N9" s="61"/>
      <c r="O9" s="61"/>
      <c r="P9" s="61"/>
      <c r="Q9" s="61">
        <f>1800+1800+1200+1200+1800+1200</f>
        <v>9000</v>
      </c>
      <c r="R9" s="61"/>
      <c r="S9" s="61"/>
      <c r="T9" s="61">
        <v>1200</v>
      </c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2">
        <f t="shared" si="0"/>
        <v>19800</v>
      </c>
    </row>
    <row r="10" spans="1:36" s="38" customFormat="1" ht="40.049999999999997" customHeight="1" x14ac:dyDescent="0.4">
      <c r="A10" s="55" t="s">
        <v>24</v>
      </c>
      <c r="B10" s="56" t="s">
        <v>25</v>
      </c>
      <c r="C10" s="57">
        <v>1200</v>
      </c>
      <c r="D10" s="57">
        <v>2400</v>
      </c>
      <c r="E10" s="57"/>
      <c r="F10" s="57"/>
      <c r="G10" s="57"/>
      <c r="H10" s="57">
        <v>4200</v>
      </c>
      <c r="I10" s="57">
        <v>4800</v>
      </c>
      <c r="J10" s="57"/>
      <c r="K10" s="57">
        <v>1200</v>
      </c>
      <c r="L10" s="57">
        <v>1200</v>
      </c>
      <c r="M10" s="57">
        <v>1200</v>
      </c>
      <c r="N10" s="57">
        <v>5400</v>
      </c>
      <c r="O10" s="57"/>
      <c r="P10" s="57"/>
      <c r="Q10" s="57"/>
      <c r="R10" s="57"/>
      <c r="S10" s="57"/>
      <c r="T10" s="57"/>
      <c r="U10" s="57">
        <v>3600</v>
      </c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>
        <f t="shared" si="0"/>
        <v>25200</v>
      </c>
    </row>
    <row r="11" spans="1:36" s="38" customFormat="1" ht="40.049999999999997" customHeight="1" x14ac:dyDescent="0.4">
      <c r="A11" s="55" t="s">
        <v>26</v>
      </c>
      <c r="B11" s="56" t="s">
        <v>176</v>
      </c>
      <c r="C11" s="57"/>
      <c r="D11" s="57">
        <v>1800</v>
      </c>
      <c r="E11" s="57"/>
      <c r="F11" s="57">
        <v>1200</v>
      </c>
      <c r="G11" s="57"/>
      <c r="H11" s="57">
        <v>1800</v>
      </c>
      <c r="I11" s="57">
        <v>1200</v>
      </c>
      <c r="J11" s="57"/>
      <c r="K11" s="57">
        <v>1800</v>
      </c>
      <c r="L11" s="57"/>
      <c r="M11" s="57">
        <v>6000</v>
      </c>
      <c r="N11" s="57"/>
      <c r="O11" s="57"/>
      <c r="P11" s="57"/>
      <c r="Q11" s="57">
        <v>1200</v>
      </c>
      <c r="R11" s="57"/>
      <c r="S11" s="57">
        <f>1800+1200+3000</f>
        <v>6000</v>
      </c>
      <c r="T11" s="57">
        <v>1200</v>
      </c>
      <c r="U11" s="57">
        <v>2400</v>
      </c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8">
        <f t="shared" si="0"/>
        <v>24600</v>
      </c>
    </row>
    <row r="12" spans="1:36" s="38" customFormat="1" ht="40.049999999999997" customHeight="1" x14ac:dyDescent="0.4">
      <c r="A12" s="55" t="s">
        <v>13</v>
      </c>
      <c r="B12" s="56" t="s">
        <v>14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>
        <v>1200</v>
      </c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8">
        <f t="shared" si="0"/>
        <v>1200</v>
      </c>
    </row>
    <row r="13" spans="1:36" s="38" customFormat="1" ht="40.049999999999997" customHeight="1" x14ac:dyDescent="0.4">
      <c r="A13" s="63" t="s">
        <v>5</v>
      </c>
      <c r="B13" s="64" t="s">
        <v>6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>
        <v>3000</v>
      </c>
      <c r="R13" s="61"/>
      <c r="S13" s="61"/>
      <c r="T13" s="61"/>
      <c r="U13" s="61">
        <v>1800</v>
      </c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2">
        <f t="shared" si="0"/>
        <v>4800</v>
      </c>
    </row>
    <row r="14" spans="1:36" ht="40.049999999999997" customHeight="1" x14ac:dyDescent="0.4">
      <c r="A14" s="59" t="s">
        <v>75</v>
      </c>
      <c r="B14" s="60" t="s">
        <v>76</v>
      </c>
      <c r="C14" s="61"/>
      <c r="D14" s="61"/>
      <c r="E14" s="61"/>
      <c r="F14" s="92"/>
      <c r="G14" s="61"/>
      <c r="H14" s="61"/>
      <c r="I14" s="61">
        <v>1800</v>
      </c>
      <c r="J14" s="61">
        <v>1800</v>
      </c>
      <c r="K14" s="61"/>
      <c r="L14" s="61"/>
      <c r="M14" s="61">
        <v>1800</v>
      </c>
      <c r="N14" s="61"/>
      <c r="O14" s="61"/>
      <c r="P14" s="61"/>
      <c r="Q14" s="61">
        <v>1800</v>
      </c>
      <c r="R14" s="61"/>
      <c r="S14" s="61">
        <f>1800+1800</f>
        <v>3600</v>
      </c>
      <c r="T14" s="61">
        <f>3000</f>
        <v>3000</v>
      </c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>
        <f t="shared" si="0"/>
        <v>13800</v>
      </c>
    </row>
    <row r="15" spans="1:36" ht="40.049999999999997" customHeight="1" x14ac:dyDescent="0.4">
      <c r="A15" s="59" t="s">
        <v>106</v>
      </c>
      <c r="B15" s="60" t="s">
        <v>107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>
        <f>1800+1200</f>
        <v>3000</v>
      </c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2">
        <f t="shared" si="0"/>
        <v>3000</v>
      </c>
    </row>
    <row r="16" spans="1:36" ht="40.049999999999997" customHeight="1" x14ac:dyDescent="0.4">
      <c r="A16" s="59" t="s">
        <v>79</v>
      </c>
      <c r="B16" s="60" t="s">
        <v>80</v>
      </c>
      <c r="C16" s="61"/>
      <c r="D16" s="61">
        <v>1200</v>
      </c>
      <c r="E16" s="61"/>
      <c r="F16" s="61"/>
      <c r="G16" s="61"/>
      <c r="H16" s="61"/>
      <c r="I16" s="61"/>
      <c r="J16" s="61"/>
      <c r="K16" s="61"/>
      <c r="L16" s="61"/>
      <c r="M16" s="61">
        <v>1800</v>
      </c>
      <c r="N16" s="61"/>
      <c r="O16" s="61"/>
      <c r="P16" s="61"/>
      <c r="Q16" s="61">
        <v>1200</v>
      </c>
      <c r="R16" s="61"/>
      <c r="S16" s="61">
        <v>1800</v>
      </c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2">
        <f t="shared" si="0"/>
        <v>6000</v>
      </c>
    </row>
    <row r="17" spans="1:36" ht="40.049999999999997" customHeight="1" x14ac:dyDescent="0.4">
      <c r="A17" s="59" t="s">
        <v>44</v>
      </c>
      <c r="B17" s="60" t="s">
        <v>45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2">
        <f t="shared" si="0"/>
        <v>0</v>
      </c>
    </row>
    <row r="18" spans="1:36" ht="40.049999999999997" customHeight="1" x14ac:dyDescent="0.4">
      <c r="A18" s="59" t="s">
        <v>86</v>
      </c>
      <c r="B18" s="60" t="s">
        <v>87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92"/>
      <c r="R18" s="61"/>
      <c r="S18" s="92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2">
        <f t="shared" si="0"/>
        <v>0</v>
      </c>
    </row>
    <row r="19" spans="1:36" ht="40.049999999999997" customHeight="1" x14ac:dyDescent="0.4">
      <c r="A19" s="59" t="s">
        <v>43</v>
      </c>
      <c r="B19" s="60" t="s">
        <v>188</v>
      </c>
      <c r="C19" s="61"/>
      <c r="D19" s="61"/>
      <c r="E19" s="61"/>
      <c r="F19" s="92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>
        <v>1200</v>
      </c>
      <c r="R19" s="61">
        <v>5400</v>
      </c>
      <c r="S19" s="61"/>
      <c r="T19" s="61">
        <v>1200</v>
      </c>
      <c r="U19" s="61">
        <v>3000</v>
      </c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2">
        <f t="shared" si="0"/>
        <v>10800</v>
      </c>
    </row>
    <row r="20" spans="1:36" ht="40.049999999999997" customHeight="1" x14ac:dyDescent="0.4">
      <c r="A20" s="59" t="s">
        <v>31</v>
      </c>
      <c r="B20" s="60" t="s">
        <v>32</v>
      </c>
      <c r="C20" s="61"/>
      <c r="D20" s="61"/>
      <c r="E20" s="61"/>
      <c r="F20" s="61"/>
      <c r="G20" s="61"/>
      <c r="H20" s="61"/>
      <c r="I20" s="61">
        <v>3600</v>
      </c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2">
        <f t="shared" si="0"/>
        <v>3600</v>
      </c>
    </row>
    <row r="21" spans="1:36" ht="40.049999999999997" customHeight="1" x14ac:dyDescent="0.4">
      <c r="A21" s="59" t="s">
        <v>166</v>
      </c>
      <c r="B21" s="60" t="s">
        <v>202</v>
      </c>
      <c r="C21" s="61"/>
      <c r="D21" s="61"/>
      <c r="E21" s="92"/>
      <c r="F21" s="61"/>
      <c r="G21" s="61"/>
      <c r="H21" s="61"/>
      <c r="I21" s="61"/>
      <c r="J21" s="61">
        <v>1800</v>
      </c>
      <c r="K21" s="61"/>
      <c r="L21" s="61"/>
      <c r="M21" s="61"/>
      <c r="N21" s="61">
        <v>1200</v>
      </c>
      <c r="O21" s="61"/>
      <c r="P21" s="61">
        <v>2400</v>
      </c>
      <c r="Q21" s="61">
        <v>1800</v>
      </c>
      <c r="R21" s="61">
        <v>3000</v>
      </c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2">
        <f t="shared" si="0"/>
        <v>10200</v>
      </c>
    </row>
    <row r="22" spans="1:36" ht="40.049999999999997" customHeight="1" x14ac:dyDescent="0.4">
      <c r="A22" s="65" t="s">
        <v>137</v>
      </c>
      <c r="B22" s="66" t="s">
        <v>136</v>
      </c>
      <c r="C22" s="61">
        <v>1800</v>
      </c>
      <c r="D22" s="61">
        <v>5400</v>
      </c>
      <c r="E22" s="61"/>
      <c r="F22" s="61">
        <v>1200</v>
      </c>
      <c r="G22" s="61"/>
      <c r="H22" s="61"/>
      <c r="I22" s="61"/>
      <c r="J22" s="61">
        <v>1200</v>
      </c>
      <c r="K22" s="61"/>
      <c r="L22" s="61"/>
      <c r="M22" s="61">
        <v>2400</v>
      </c>
      <c r="N22" s="61"/>
      <c r="O22" s="61"/>
      <c r="P22" s="61"/>
      <c r="Q22" s="61">
        <v>1200</v>
      </c>
      <c r="R22" s="61"/>
      <c r="S22" s="61">
        <f>3600</f>
        <v>3600</v>
      </c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2">
        <f t="shared" si="0"/>
        <v>16800</v>
      </c>
    </row>
    <row r="23" spans="1:36" ht="40.049999999999997" customHeight="1" x14ac:dyDescent="0.4">
      <c r="A23" s="59" t="s">
        <v>33</v>
      </c>
      <c r="B23" s="60" t="s">
        <v>34</v>
      </c>
      <c r="C23" s="92"/>
      <c r="D23" s="92"/>
      <c r="E23" s="92"/>
      <c r="F23" s="61"/>
      <c r="G23" s="61"/>
      <c r="H23" s="61"/>
      <c r="I23" s="92"/>
      <c r="J23" s="92"/>
      <c r="K23" s="92"/>
      <c r="L23" s="61"/>
      <c r="M23" s="61"/>
      <c r="N23" s="92"/>
      <c r="O23" s="61"/>
      <c r="P23" s="61"/>
      <c r="Q23" s="92"/>
      <c r="R23" s="92"/>
      <c r="S23" s="92"/>
      <c r="T23" s="61">
        <v>1200</v>
      </c>
      <c r="U23" s="61">
        <v>2400</v>
      </c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2">
        <f t="shared" si="0"/>
        <v>3600</v>
      </c>
    </row>
    <row r="24" spans="1:36" ht="40.049999999999997" customHeight="1" x14ac:dyDescent="0.4">
      <c r="A24" s="59" t="s">
        <v>52</v>
      </c>
      <c r="B24" s="60" t="s">
        <v>53</v>
      </c>
      <c r="C24" s="92"/>
      <c r="D24" s="61"/>
      <c r="E24" s="92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2">
        <f t="shared" si="0"/>
        <v>0</v>
      </c>
    </row>
    <row r="25" spans="1:36" s="13" customFormat="1" ht="40.049999999999997" customHeight="1" x14ac:dyDescent="0.4">
      <c r="A25" s="59" t="s">
        <v>54</v>
      </c>
      <c r="B25" s="60" t="s">
        <v>55</v>
      </c>
      <c r="C25" s="61">
        <v>4200</v>
      </c>
      <c r="D25" s="61"/>
      <c r="E25" s="61">
        <v>3000</v>
      </c>
      <c r="F25" s="61">
        <v>3000</v>
      </c>
      <c r="G25" s="61">
        <v>3000</v>
      </c>
      <c r="H25" s="61">
        <v>3600</v>
      </c>
      <c r="I25" s="61">
        <v>1200</v>
      </c>
      <c r="J25" s="61">
        <v>1200</v>
      </c>
      <c r="K25" s="61"/>
      <c r="L25" s="61">
        <v>4800</v>
      </c>
      <c r="M25" s="61">
        <v>4800</v>
      </c>
      <c r="N25" s="61"/>
      <c r="O25" s="61"/>
      <c r="P25" s="61">
        <v>1200</v>
      </c>
      <c r="Q25" s="61">
        <v>4800</v>
      </c>
      <c r="R25" s="61">
        <v>3600</v>
      </c>
      <c r="S25" s="61"/>
      <c r="T25" s="61">
        <v>1200</v>
      </c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2">
        <f t="shared" si="0"/>
        <v>39600</v>
      </c>
    </row>
    <row r="26" spans="1:36" s="13" customFormat="1" ht="40.049999999999997" customHeight="1" x14ac:dyDescent="0.4">
      <c r="A26" s="59" t="s">
        <v>16</v>
      </c>
      <c r="B26" s="60" t="s">
        <v>140</v>
      </c>
      <c r="C26" s="92"/>
      <c r="D26" s="61"/>
      <c r="E26" s="61"/>
      <c r="F26" s="92"/>
      <c r="G26" s="61"/>
      <c r="H26" s="92"/>
      <c r="I26" s="92"/>
      <c r="J26" s="61"/>
      <c r="K26" s="92"/>
      <c r="L26" s="96">
        <v>2000</v>
      </c>
      <c r="M26" s="61"/>
      <c r="N26" s="61">
        <v>1200</v>
      </c>
      <c r="O26" s="61"/>
      <c r="P26" s="61"/>
      <c r="Q26" s="61">
        <v>4200</v>
      </c>
      <c r="R26" s="61"/>
      <c r="S26" s="61"/>
      <c r="T26" s="61">
        <f>1800</f>
        <v>1800</v>
      </c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2">
        <f t="shared" si="0"/>
        <v>9200</v>
      </c>
    </row>
    <row r="27" spans="1:36" s="13" customFormat="1" ht="40.049999999999997" customHeight="1" x14ac:dyDescent="0.4">
      <c r="A27" s="59" t="s">
        <v>15</v>
      </c>
      <c r="B27" s="60" t="s">
        <v>17</v>
      </c>
      <c r="C27" s="92"/>
      <c r="D27" s="92"/>
      <c r="E27" s="61"/>
      <c r="F27" s="61"/>
      <c r="G27" s="61"/>
      <c r="H27" s="92"/>
      <c r="I27" s="61"/>
      <c r="J27" s="61"/>
      <c r="K27" s="61"/>
      <c r="L27" s="61"/>
      <c r="M27" s="61"/>
      <c r="N27" s="61"/>
      <c r="O27" s="61"/>
      <c r="P27" s="92"/>
      <c r="Q27" s="92"/>
      <c r="R27" s="61"/>
      <c r="S27" s="92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2">
        <f t="shared" si="0"/>
        <v>0</v>
      </c>
    </row>
    <row r="28" spans="1:36" s="13" customFormat="1" ht="40.049999999999997" customHeight="1" x14ac:dyDescent="0.4">
      <c r="A28" s="59" t="s">
        <v>35</v>
      </c>
      <c r="B28" s="60" t="s">
        <v>36</v>
      </c>
      <c r="C28" s="92"/>
      <c r="D28" s="61"/>
      <c r="E28" s="92"/>
      <c r="F28" s="61"/>
      <c r="G28" s="92"/>
      <c r="H28" s="92"/>
      <c r="I28" s="92"/>
      <c r="J28" s="61"/>
      <c r="K28" s="92"/>
      <c r="L28" s="61"/>
      <c r="M28" s="61"/>
      <c r="N28" s="61">
        <v>7200</v>
      </c>
      <c r="O28" s="61">
        <v>1800</v>
      </c>
      <c r="P28" s="61">
        <v>1800</v>
      </c>
      <c r="Q28" s="61">
        <v>1800</v>
      </c>
      <c r="R28" s="61">
        <v>5400</v>
      </c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2">
        <f t="shared" si="0"/>
        <v>18000</v>
      </c>
    </row>
    <row r="29" spans="1:36" s="13" customFormat="1" ht="40.049999999999997" customHeight="1" x14ac:dyDescent="0.4">
      <c r="A29" s="55" t="s">
        <v>58</v>
      </c>
      <c r="B29" s="56" t="s">
        <v>59</v>
      </c>
      <c r="C29" s="57"/>
      <c r="D29" s="92"/>
      <c r="E29" s="57"/>
      <c r="F29" s="57"/>
      <c r="G29" s="57"/>
      <c r="H29" s="57"/>
      <c r="I29" s="57"/>
      <c r="J29" s="57"/>
      <c r="K29" s="57">
        <v>1200</v>
      </c>
      <c r="L29" s="57"/>
      <c r="M29" s="57">
        <v>1800</v>
      </c>
      <c r="N29" s="57"/>
      <c r="O29" s="57"/>
      <c r="P29" s="57"/>
      <c r="Q29" s="57">
        <v>4200</v>
      </c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8">
        <f t="shared" si="0"/>
        <v>7200</v>
      </c>
    </row>
    <row r="30" spans="1:36" s="38" customFormat="1" ht="40.049999999999997" customHeight="1" x14ac:dyDescent="0.4">
      <c r="A30" s="55" t="s">
        <v>20</v>
      </c>
      <c r="B30" s="56" t="s">
        <v>21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>
        <v>1200</v>
      </c>
      <c r="R30" s="57">
        <v>1200</v>
      </c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8">
        <f t="shared" si="0"/>
        <v>2400</v>
      </c>
    </row>
    <row r="31" spans="1:36" s="38" customFormat="1" ht="40.049999999999997" customHeight="1" x14ac:dyDescent="0.4">
      <c r="A31" s="55" t="s">
        <v>39</v>
      </c>
      <c r="B31" s="56" t="s">
        <v>40</v>
      </c>
      <c r="C31" s="57"/>
      <c r="D31" s="57"/>
      <c r="E31" s="57"/>
      <c r="F31" s="57"/>
      <c r="G31" s="57"/>
      <c r="H31" s="57"/>
      <c r="I31" s="57"/>
      <c r="J31" s="57"/>
      <c r="K31" s="92"/>
      <c r="L31" s="57"/>
      <c r="M31" s="57"/>
      <c r="N31" s="92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8">
        <f t="shared" si="0"/>
        <v>0</v>
      </c>
    </row>
    <row r="32" spans="1:36" s="38" customFormat="1" ht="40.049999999999997" customHeight="1" x14ac:dyDescent="0.4">
      <c r="A32" s="55" t="s">
        <v>41</v>
      </c>
      <c r="B32" s="56" t="s">
        <v>42</v>
      </c>
      <c r="C32" s="57"/>
      <c r="D32" s="57"/>
      <c r="E32" s="57"/>
      <c r="F32" s="57"/>
      <c r="G32" s="57"/>
      <c r="H32" s="57">
        <v>1800</v>
      </c>
      <c r="I32" s="57"/>
      <c r="J32" s="57">
        <v>3000</v>
      </c>
      <c r="K32" s="57"/>
      <c r="L32" s="57"/>
      <c r="M32" s="57">
        <v>1200</v>
      </c>
      <c r="N32" s="57">
        <v>1800</v>
      </c>
      <c r="O32" s="57"/>
      <c r="P32" s="57"/>
      <c r="Q32" s="57">
        <v>4800</v>
      </c>
      <c r="R32" s="57">
        <v>1800</v>
      </c>
      <c r="S32" s="57">
        <f>3000+1800+1200</f>
        <v>6000</v>
      </c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8">
        <f t="shared" si="0"/>
        <v>20400</v>
      </c>
    </row>
    <row r="33" spans="1:40" s="38" customFormat="1" ht="40.049999999999997" customHeight="1" x14ac:dyDescent="0.4">
      <c r="A33" s="55" t="s">
        <v>29</v>
      </c>
      <c r="B33" s="56" t="s">
        <v>30</v>
      </c>
      <c r="C33" s="57"/>
      <c r="D33" s="57"/>
      <c r="E33" s="57"/>
      <c r="F33" s="57">
        <v>1200</v>
      </c>
      <c r="G33" s="57"/>
      <c r="H33" s="57"/>
      <c r="I33" s="57"/>
      <c r="J33" s="57"/>
      <c r="K33" s="57">
        <v>1200</v>
      </c>
      <c r="L33" s="57"/>
      <c r="M33" s="57">
        <v>1200</v>
      </c>
      <c r="N33" s="57">
        <v>1200</v>
      </c>
      <c r="O33" s="57">
        <v>1800</v>
      </c>
      <c r="P33" s="57">
        <v>1200</v>
      </c>
      <c r="Q33" s="57">
        <v>1200</v>
      </c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8">
        <f t="shared" si="0"/>
        <v>9000</v>
      </c>
    </row>
    <row r="34" spans="1:40" s="38" customFormat="1" ht="40.049999999999997" customHeight="1" x14ac:dyDescent="0.4">
      <c r="A34" s="55" t="s">
        <v>77</v>
      </c>
      <c r="B34" s="56" t="s">
        <v>78</v>
      </c>
      <c r="C34" s="57"/>
      <c r="D34" s="57"/>
      <c r="E34" s="57">
        <v>1800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8">
        <f t="shared" si="0"/>
        <v>1800</v>
      </c>
    </row>
    <row r="35" spans="1:40" s="38" customFormat="1" ht="40.049999999999997" customHeight="1" x14ac:dyDescent="0.4">
      <c r="A35" s="55" t="s">
        <v>46</v>
      </c>
      <c r="B35" s="56" t="s">
        <v>47</v>
      </c>
      <c r="C35" s="57"/>
      <c r="D35" s="57"/>
      <c r="E35" s="57"/>
      <c r="F35" s="57">
        <v>1200</v>
      </c>
      <c r="G35" s="57">
        <v>1800</v>
      </c>
      <c r="H35" s="57"/>
      <c r="I35" s="57"/>
      <c r="J35" s="57">
        <v>1200</v>
      </c>
      <c r="K35" s="57"/>
      <c r="L35" s="57"/>
      <c r="M35" s="57"/>
      <c r="N35" s="57"/>
      <c r="O35" s="57"/>
      <c r="P35" s="57">
        <v>4200</v>
      </c>
      <c r="Q35" s="57">
        <v>3000</v>
      </c>
      <c r="R35" s="57"/>
      <c r="S35" s="57">
        <v>3000</v>
      </c>
      <c r="T35" s="57"/>
      <c r="U35" s="57">
        <v>1200</v>
      </c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8">
        <f t="shared" si="0"/>
        <v>15600</v>
      </c>
    </row>
    <row r="36" spans="1:40" s="38" customFormat="1" ht="40.049999999999997" customHeight="1" x14ac:dyDescent="0.4">
      <c r="A36" s="55" t="s">
        <v>50</v>
      </c>
      <c r="B36" s="56" t="s">
        <v>51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8">
        <f t="shared" si="0"/>
        <v>0</v>
      </c>
    </row>
    <row r="37" spans="1:40" s="38" customFormat="1" ht="40.049999999999997" customHeight="1" x14ac:dyDescent="0.4">
      <c r="A37" s="55" t="s">
        <v>56</v>
      </c>
      <c r="B37" s="56" t="s">
        <v>57</v>
      </c>
      <c r="C37" s="57"/>
      <c r="D37" s="92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>
        <v>1800</v>
      </c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8">
        <f t="shared" si="0"/>
        <v>1800</v>
      </c>
    </row>
    <row r="38" spans="1:40" s="38" customFormat="1" ht="40.049999999999997" customHeight="1" x14ac:dyDescent="0.4">
      <c r="A38" s="63" t="s">
        <v>170</v>
      </c>
      <c r="B38" s="64" t="s">
        <v>160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>
        <v>3000</v>
      </c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2">
        <f t="shared" si="0"/>
        <v>3000</v>
      </c>
      <c r="AK38" s="11"/>
      <c r="AL38" s="11"/>
      <c r="AM38" s="11"/>
      <c r="AN38" s="11"/>
    </row>
    <row r="39" spans="1:40" s="38" customFormat="1" ht="40.049999999999997" customHeight="1" x14ac:dyDescent="0.4">
      <c r="A39" s="63" t="s">
        <v>165</v>
      </c>
      <c r="B39" s="64" t="s">
        <v>161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>
        <v>2400</v>
      </c>
      <c r="R39" s="61"/>
      <c r="S39" s="61"/>
      <c r="T39" s="61">
        <v>1200</v>
      </c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2">
        <f t="shared" si="0"/>
        <v>3600</v>
      </c>
      <c r="AK39" s="11"/>
      <c r="AL39" s="11"/>
      <c r="AM39" s="11"/>
      <c r="AN39" s="11"/>
    </row>
    <row r="40" spans="1:40" s="13" customFormat="1" ht="40.049999999999997" customHeight="1" x14ac:dyDescent="0.4">
      <c r="A40" s="59" t="s">
        <v>37</v>
      </c>
      <c r="B40" s="60" t="s">
        <v>38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92"/>
      <c r="R40" s="61"/>
      <c r="S40" s="61"/>
      <c r="T40" s="61"/>
      <c r="U40" s="92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2">
        <f t="shared" si="0"/>
        <v>0</v>
      </c>
      <c r="AK40" s="11"/>
      <c r="AL40" s="11"/>
      <c r="AM40" s="11"/>
      <c r="AN40" s="11"/>
    </row>
    <row r="41" spans="1:40" ht="40.049999999999997" customHeight="1" x14ac:dyDescent="0.4">
      <c r="A41" s="59" t="s">
        <v>60</v>
      </c>
      <c r="B41" s="60" t="s">
        <v>177</v>
      </c>
      <c r="C41" s="61"/>
      <c r="D41" s="61"/>
      <c r="E41" s="61"/>
      <c r="F41" s="61"/>
      <c r="G41" s="92"/>
      <c r="H41" s="61"/>
      <c r="I41" s="92"/>
      <c r="J41" s="61"/>
      <c r="K41" s="61"/>
      <c r="L41" s="92"/>
      <c r="M41" s="61"/>
      <c r="N41" s="61">
        <v>1800</v>
      </c>
      <c r="O41" s="61"/>
      <c r="P41" s="61"/>
      <c r="Q41" s="61"/>
      <c r="R41" s="61"/>
      <c r="S41" s="61"/>
      <c r="T41" s="92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2">
        <f t="shared" si="0"/>
        <v>1800</v>
      </c>
    </row>
    <row r="42" spans="1:40" ht="40.049999999999997" customHeight="1" x14ac:dyDescent="0.4">
      <c r="A42" s="59" t="s">
        <v>22</v>
      </c>
      <c r="B42" s="60" t="s">
        <v>23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>
        <v>1200</v>
      </c>
      <c r="N42" s="61"/>
      <c r="O42" s="61"/>
      <c r="P42" s="61"/>
      <c r="Q42" s="61"/>
      <c r="R42" s="61">
        <v>1800</v>
      </c>
      <c r="S42" s="61"/>
      <c r="T42" s="61"/>
      <c r="U42" s="92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2">
        <f t="shared" si="0"/>
        <v>3000</v>
      </c>
    </row>
    <row r="43" spans="1:40" ht="40.049999999999997" customHeight="1" x14ac:dyDescent="0.4">
      <c r="A43" s="59" t="s">
        <v>61</v>
      </c>
      <c r="B43" s="60" t="s">
        <v>62</v>
      </c>
      <c r="C43" s="61"/>
      <c r="D43" s="61"/>
      <c r="E43" s="61"/>
      <c r="F43" s="61"/>
      <c r="G43" s="61">
        <v>1200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>
        <v>1800</v>
      </c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2">
        <f t="shared" si="0"/>
        <v>3000</v>
      </c>
    </row>
    <row r="44" spans="1:40" ht="40.049999999999997" customHeight="1" x14ac:dyDescent="0.4">
      <c r="A44" s="59" t="s">
        <v>63</v>
      </c>
      <c r="B44" s="60" t="s">
        <v>64</v>
      </c>
      <c r="C44" s="61"/>
      <c r="D44" s="61"/>
      <c r="E44" s="92"/>
      <c r="F44" s="92"/>
      <c r="G44" s="61"/>
      <c r="H44" s="61"/>
      <c r="I44" s="61"/>
      <c r="J44" s="61"/>
      <c r="K44" s="92"/>
      <c r="L44" s="61"/>
      <c r="M44" s="61">
        <v>1800</v>
      </c>
      <c r="N44" s="61"/>
      <c r="O44" s="61"/>
      <c r="P44" s="61"/>
      <c r="Q44" s="61"/>
      <c r="R44" s="61"/>
      <c r="S44" s="61"/>
      <c r="T44" s="61">
        <f>1800</f>
        <v>1800</v>
      </c>
      <c r="U44" s="61">
        <v>2400</v>
      </c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2">
        <f t="shared" si="0"/>
        <v>6000</v>
      </c>
    </row>
    <row r="45" spans="1:40" ht="40.049999999999997" customHeight="1" x14ac:dyDescent="0.4">
      <c r="A45" s="59" t="s">
        <v>157</v>
      </c>
      <c r="B45" s="60" t="s">
        <v>158</v>
      </c>
      <c r="C45" s="61"/>
      <c r="D45" s="61"/>
      <c r="E45" s="61"/>
      <c r="F45" s="61"/>
      <c r="G45" s="61"/>
      <c r="H45" s="61"/>
      <c r="I45" s="61">
        <v>2400</v>
      </c>
      <c r="J45" s="61"/>
      <c r="K45" s="61">
        <v>1200</v>
      </c>
      <c r="L45" s="61"/>
      <c r="M45" s="61"/>
      <c r="N45" s="61"/>
      <c r="O45" s="61"/>
      <c r="P45" s="61">
        <v>1800</v>
      </c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2">
        <f t="shared" si="0"/>
        <v>5400</v>
      </c>
    </row>
    <row r="46" spans="1:40" ht="40.049999999999997" customHeight="1" x14ac:dyDescent="0.4">
      <c r="A46" s="59" t="s">
        <v>65</v>
      </c>
      <c r="B46" s="60" t="s">
        <v>66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>
        <v>7800</v>
      </c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2">
        <f t="shared" si="0"/>
        <v>7800</v>
      </c>
    </row>
    <row r="47" spans="1:40" ht="40.049999999999997" customHeight="1" x14ac:dyDescent="0.4">
      <c r="A47" s="59" t="s">
        <v>67</v>
      </c>
      <c r="B47" s="60" t="s">
        <v>68</v>
      </c>
      <c r="C47" s="61"/>
      <c r="D47" s="61"/>
      <c r="E47" s="61">
        <v>1200</v>
      </c>
      <c r="F47" s="61"/>
      <c r="G47" s="61"/>
      <c r="H47" s="61"/>
      <c r="I47" s="61"/>
      <c r="J47" s="61"/>
      <c r="K47" s="61"/>
      <c r="L47" s="61"/>
      <c r="M47" s="61"/>
      <c r="N47" s="61"/>
      <c r="O47" s="61">
        <v>1200</v>
      </c>
      <c r="P47" s="61">
        <v>2400</v>
      </c>
      <c r="Q47" s="61"/>
      <c r="R47" s="61"/>
      <c r="S47" s="61"/>
      <c r="T47" s="61">
        <v>1200</v>
      </c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2">
        <f t="shared" si="0"/>
        <v>6000</v>
      </c>
    </row>
    <row r="48" spans="1:40" ht="40.049999999999997" customHeight="1" x14ac:dyDescent="0.4">
      <c r="A48" s="59" t="s">
        <v>69</v>
      </c>
      <c r="B48" s="60" t="s">
        <v>70</v>
      </c>
      <c r="C48" s="61"/>
      <c r="D48" s="92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2">
        <f t="shared" si="0"/>
        <v>0</v>
      </c>
    </row>
    <row r="49" spans="1:36" ht="40.049999999999997" customHeight="1" x14ac:dyDescent="0.4">
      <c r="A49" s="59" t="s">
        <v>27</v>
      </c>
      <c r="B49" s="60" t="s">
        <v>28</v>
      </c>
      <c r="C49" s="61"/>
      <c r="D49" s="61"/>
      <c r="E49" s="61"/>
      <c r="F49" s="61"/>
      <c r="G49" s="61"/>
      <c r="H49" s="61"/>
      <c r="I49" s="61"/>
      <c r="J49" s="61"/>
      <c r="K49" s="61"/>
      <c r="L49" s="92"/>
      <c r="M49" s="61"/>
      <c r="N49" s="61"/>
      <c r="O49" s="61"/>
      <c r="P49" s="61"/>
      <c r="Q49" s="92"/>
      <c r="R49" s="61"/>
      <c r="S49" s="61"/>
      <c r="T49" s="61">
        <v>1200</v>
      </c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2">
        <f t="shared" si="0"/>
        <v>1200</v>
      </c>
    </row>
    <row r="50" spans="1:36" ht="40.049999999999997" customHeight="1" x14ac:dyDescent="0.4">
      <c r="A50" s="59" t="s">
        <v>71</v>
      </c>
      <c r="B50" s="60" t="s">
        <v>72</v>
      </c>
      <c r="C50" s="61"/>
      <c r="D50" s="61"/>
      <c r="E50" s="61"/>
      <c r="F50" s="61"/>
      <c r="G50" s="61"/>
      <c r="H50" s="61"/>
      <c r="I50" s="61">
        <v>3000</v>
      </c>
      <c r="J50" s="61">
        <v>1800</v>
      </c>
      <c r="K50" s="61">
        <v>1800</v>
      </c>
      <c r="L50" s="61"/>
      <c r="M50" s="61"/>
      <c r="N50" s="61"/>
      <c r="O50" s="61"/>
      <c r="P50" s="61"/>
      <c r="Q50" s="61">
        <v>1800</v>
      </c>
      <c r="R50" s="61">
        <v>1800</v>
      </c>
      <c r="S50" s="61"/>
      <c r="T50" s="61">
        <f>3600</f>
        <v>3600</v>
      </c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2">
        <f t="shared" si="0"/>
        <v>13800</v>
      </c>
    </row>
    <row r="51" spans="1:36" ht="40.049999999999997" customHeight="1" x14ac:dyDescent="0.4">
      <c r="A51" s="59" t="s">
        <v>73</v>
      </c>
      <c r="B51" s="60" t="s">
        <v>74</v>
      </c>
      <c r="C51" s="61"/>
      <c r="D51" s="61"/>
      <c r="E51" s="61"/>
      <c r="F51" s="92"/>
      <c r="G51" s="61"/>
      <c r="H51" s="61"/>
      <c r="I51" s="61"/>
      <c r="J51" s="61"/>
      <c r="K51" s="61"/>
      <c r="L51" s="61"/>
      <c r="M51" s="92"/>
      <c r="N51" s="61"/>
      <c r="O51" s="61"/>
      <c r="P51" s="92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2">
        <f t="shared" si="0"/>
        <v>0</v>
      </c>
    </row>
    <row r="52" spans="1:36" ht="40.049999999999997" customHeight="1" x14ac:dyDescent="0.4">
      <c r="A52" s="59" t="s">
        <v>82</v>
      </c>
      <c r="B52" s="60" t="s">
        <v>83</v>
      </c>
      <c r="C52" s="61"/>
      <c r="D52" s="61"/>
      <c r="E52" s="61"/>
      <c r="F52" s="61"/>
      <c r="G52" s="92"/>
      <c r="H52" s="61"/>
      <c r="I52" s="61"/>
      <c r="J52" s="92"/>
      <c r="K52" s="61"/>
      <c r="L52" s="92"/>
      <c r="M52" s="61"/>
      <c r="N52" s="92"/>
      <c r="O52" s="61"/>
      <c r="P52" s="61"/>
      <c r="Q52" s="61">
        <v>1200</v>
      </c>
      <c r="R52" s="61"/>
      <c r="S52" s="61">
        <v>1800</v>
      </c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2">
        <f t="shared" si="0"/>
        <v>3000</v>
      </c>
    </row>
    <row r="53" spans="1:36" ht="40.049999999999997" customHeight="1" x14ac:dyDescent="0.4">
      <c r="A53" s="59" t="s">
        <v>84</v>
      </c>
      <c r="B53" s="60" t="s">
        <v>85</v>
      </c>
      <c r="C53" s="61"/>
      <c r="D53" s="61"/>
      <c r="E53" s="61"/>
      <c r="F53" s="61"/>
      <c r="G53" s="61"/>
      <c r="H53" s="61"/>
      <c r="I53" s="61"/>
      <c r="J53" s="92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2">
        <f t="shared" si="0"/>
        <v>0</v>
      </c>
    </row>
    <row r="54" spans="1:36" ht="40.049999999999997" customHeight="1" x14ac:dyDescent="0.4">
      <c r="A54" s="59" t="s">
        <v>88</v>
      </c>
      <c r="B54" s="60" t="s">
        <v>89</v>
      </c>
      <c r="C54" s="61"/>
      <c r="D54" s="61"/>
      <c r="E54" s="61"/>
      <c r="F54" s="61"/>
      <c r="G54" s="61"/>
      <c r="H54" s="61"/>
      <c r="I54" s="92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2">
        <f t="shared" si="0"/>
        <v>0</v>
      </c>
    </row>
    <row r="55" spans="1:36" ht="40.049999999999997" customHeight="1" x14ac:dyDescent="0.4">
      <c r="A55" s="59" t="s">
        <v>103</v>
      </c>
      <c r="B55" s="60" t="s">
        <v>172</v>
      </c>
      <c r="C55" s="61"/>
      <c r="D55" s="92"/>
      <c r="E55" s="92"/>
      <c r="F55" s="61"/>
      <c r="G55" s="61"/>
      <c r="H55" s="61"/>
      <c r="I55" s="61"/>
      <c r="J55" s="61"/>
      <c r="K55" s="61"/>
      <c r="L55" s="61"/>
      <c r="M55" s="92"/>
      <c r="N55" s="61"/>
      <c r="O55" s="61"/>
      <c r="P55" s="61"/>
      <c r="Q55" s="61">
        <v>1200</v>
      </c>
      <c r="R55" s="61"/>
      <c r="S55" s="61">
        <f>3600+1200</f>
        <v>4800</v>
      </c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2">
        <f t="shared" si="0"/>
        <v>6000</v>
      </c>
    </row>
    <row r="56" spans="1:36" ht="40.049999999999997" customHeight="1" x14ac:dyDescent="0.4">
      <c r="A56" s="59" t="s">
        <v>187</v>
      </c>
      <c r="B56" s="60" t="s">
        <v>92</v>
      </c>
      <c r="C56" s="61"/>
      <c r="D56" s="61"/>
      <c r="E56" s="92"/>
      <c r="F56" s="61"/>
      <c r="G56" s="61"/>
      <c r="H56" s="61"/>
      <c r="I56" s="61"/>
      <c r="J56" s="61"/>
      <c r="K56" s="61"/>
      <c r="L56" s="61"/>
      <c r="M56" s="92"/>
      <c r="N56" s="61">
        <v>1200</v>
      </c>
      <c r="O56" s="61"/>
      <c r="P56" s="61"/>
      <c r="Q56" s="61">
        <v>1200</v>
      </c>
      <c r="R56" s="67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2">
        <f t="shared" si="0"/>
        <v>2400</v>
      </c>
    </row>
    <row r="57" spans="1:36" ht="40.049999999999997" customHeight="1" x14ac:dyDescent="0.4">
      <c r="A57" s="59" t="s">
        <v>93</v>
      </c>
      <c r="B57" s="60" t="s">
        <v>94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92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2">
        <f t="shared" si="0"/>
        <v>0</v>
      </c>
    </row>
    <row r="58" spans="1:36" ht="40.049999999999997" customHeight="1" x14ac:dyDescent="0.4">
      <c r="A58" s="59" t="s">
        <v>178</v>
      </c>
      <c r="B58" s="60" t="s">
        <v>179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92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2">
        <f t="shared" si="0"/>
        <v>0</v>
      </c>
    </row>
    <row r="59" spans="1:36" ht="40.049999999999997" customHeight="1" x14ac:dyDescent="0.4">
      <c r="A59" s="59" t="s">
        <v>48</v>
      </c>
      <c r="B59" s="60" t="s">
        <v>49</v>
      </c>
      <c r="C59" s="61"/>
      <c r="D59" s="92"/>
      <c r="E59" s="92"/>
      <c r="F59" s="61"/>
      <c r="G59" s="61"/>
      <c r="H59" s="92"/>
      <c r="I59" s="61"/>
      <c r="J59" s="92"/>
      <c r="K59" s="61"/>
      <c r="L59" s="61"/>
      <c r="M59" s="61"/>
      <c r="N59" s="61"/>
      <c r="O59" s="61"/>
      <c r="P59" s="92"/>
      <c r="Q59" s="92"/>
      <c r="R59" s="61"/>
      <c r="S59" s="61">
        <f>1800+1800</f>
        <v>3600</v>
      </c>
      <c r="T59" s="61">
        <v>1800</v>
      </c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2">
        <f t="shared" si="0"/>
        <v>5400</v>
      </c>
    </row>
    <row r="60" spans="1:36" ht="40.049999999999997" customHeight="1" x14ac:dyDescent="0.4">
      <c r="A60" s="59" t="s">
        <v>95</v>
      </c>
      <c r="B60" s="60" t="s">
        <v>96</v>
      </c>
      <c r="C60" s="61"/>
      <c r="D60" s="61"/>
      <c r="E60" s="61"/>
      <c r="F60" s="92"/>
      <c r="G60" s="61"/>
      <c r="H60" s="61"/>
      <c r="I60" s="61"/>
      <c r="J60" s="92"/>
      <c r="K60" s="61"/>
      <c r="L60" s="61"/>
      <c r="M60" s="61"/>
      <c r="N60" s="92"/>
      <c r="O60" s="61"/>
      <c r="P60" s="61"/>
      <c r="Q60" s="61"/>
      <c r="R60" s="61"/>
      <c r="S60" s="61"/>
      <c r="T60" s="61"/>
      <c r="U60" s="92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2">
        <f t="shared" si="0"/>
        <v>0</v>
      </c>
    </row>
    <row r="61" spans="1:36" ht="40.049999999999997" customHeight="1" x14ac:dyDescent="0.4">
      <c r="A61" s="59" t="s">
        <v>99</v>
      </c>
      <c r="B61" s="60" t="s">
        <v>100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>
        <v>1800</v>
      </c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2">
        <f t="shared" si="0"/>
        <v>1800</v>
      </c>
    </row>
    <row r="62" spans="1:36" ht="40.049999999999997" customHeight="1" x14ac:dyDescent="0.4">
      <c r="A62" s="59" t="s">
        <v>101</v>
      </c>
      <c r="B62" s="60" t="s">
        <v>102</v>
      </c>
      <c r="C62" s="61"/>
      <c r="D62" s="61"/>
      <c r="E62" s="61"/>
      <c r="F62" s="61"/>
      <c r="G62" s="61"/>
      <c r="H62" s="61"/>
      <c r="I62" s="61">
        <v>1200</v>
      </c>
      <c r="J62" s="61"/>
      <c r="K62" s="61"/>
      <c r="L62" s="61"/>
      <c r="M62" s="61"/>
      <c r="N62" s="61"/>
      <c r="O62" s="61">
        <v>3000</v>
      </c>
      <c r="P62" s="61"/>
      <c r="Q62" s="61">
        <v>6000</v>
      </c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2">
        <f t="shared" si="0"/>
        <v>10200</v>
      </c>
    </row>
    <row r="63" spans="1:36" ht="40.049999999999997" customHeight="1" x14ac:dyDescent="0.4">
      <c r="A63" s="59" t="s">
        <v>168</v>
      </c>
      <c r="B63" s="60" t="s">
        <v>159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2">
        <f t="shared" si="0"/>
        <v>0</v>
      </c>
    </row>
    <row r="64" spans="1:36" ht="40.049999999999997" customHeight="1" x14ac:dyDescent="0.4">
      <c r="A64" s="59" t="s">
        <v>190</v>
      </c>
      <c r="B64" s="60" t="s">
        <v>191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2">
        <f t="shared" si="0"/>
        <v>0</v>
      </c>
    </row>
    <row r="65" spans="1:36" ht="40.049999999999997" customHeight="1" x14ac:dyDescent="0.4">
      <c r="A65" s="59" t="s">
        <v>104</v>
      </c>
      <c r="B65" s="60" t="s">
        <v>105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2">
        <f t="shared" si="0"/>
        <v>0</v>
      </c>
    </row>
    <row r="66" spans="1:36" ht="40.049999999999997" customHeight="1" x14ac:dyDescent="0.4">
      <c r="A66" s="59" t="s">
        <v>142</v>
      </c>
      <c r="B66" s="60" t="s">
        <v>143</v>
      </c>
      <c r="C66" s="61"/>
      <c r="D66" s="61"/>
      <c r="E66" s="61"/>
      <c r="F66" s="61"/>
      <c r="G66" s="61"/>
      <c r="H66" s="61"/>
      <c r="I66" s="61"/>
      <c r="J66" s="61"/>
      <c r="K66" s="61"/>
      <c r="L66" s="61">
        <v>1200</v>
      </c>
      <c r="M66" s="61"/>
      <c r="N66" s="61"/>
      <c r="O66" s="61"/>
      <c r="P66" s="61"/>
      <c r="Q66" s="61">
        <v>1200</v>
      </c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2">
        <f t="shared" si="0"/>
        <v>2400</v>
      </c>
    </row>
    <row r="67" spans="1:36" ht="40.049999999999997" customHeight="1" x14ac:dyDescent="0.4">
      <c r="A67" s="55" t="s">
        <v>155</v>
      </c>
      <c r="B67" s="56" t="s">
        <v>154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>
        <v>1200</v>
      </c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8">
        <f t="shared" ref="AJ67:AJ105" si="1">SUM(C67:AI67)</f>
        <v>1200</v>
      </c>
    </row>
    <row r="68" spans="1:36" ht="40.049999999999997" customHeight="1" x14ac:dyDescent="0.4">
      <c r="A68" s="55" t="s">
        <v>108</v>
      </c>
      <c r="B68" s="56" t="s">
        <v>164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8">
        <f t="shared" si="1"/>
        <v>0</v>
      </c>
    </row>
    <row r="69" spans="1:36" s="38" customFormat="1" ht="40.049999999999997" customHeight="1" x14ac:dyDescent="0.4">
      <c r="A69" s="55" t="s">
        <v>90</v>
      </c>
      <c r="B69" s="56" t="s">
        <v>91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8">
        <f t="shared" si="1"/>
        <v>0</v>
      </c>
    </row>
    <row r="70" spans="1:36" s="38" customFormat="1" ht="40.049999999999997" customHeight="1" x14ac:dyDescent="0.4">
      <c r="A70" s="55" t="s">
        <v>144</v>
      </c>
      <c r="B70" s="56" t="s">
        <v>145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8">
        <f t="shared" si="1"/>
        <v>0</v>
      </c>
    </row>
    <row r="71" spans="1:36" s="38" customFormat="1" ht="40.049999999999997" customHeight="1" x14ac:dyDescent="0.4">
      <c r="A71" s="55" t="s">
        <v>180</v>
      </c>
      <c r="B71" s="56" t="s">
        <v>181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8">
        <f t="shared" si="1"/>
        <v>0</v>
      </c>
    </row>
    <row r="72" spans="1:36" s="38" customFormat="1" ht="40.049999999999997" customHeight="1" x14ac:dyDescent="0.4">
      <c r="A72" s="55" t="s">
        <v>97</v>
      </c>
      <c r="B72" s="56" t="s">
        <v>98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8">
        <f t="shared" si="1"/>
        <v>0</v>
      </c>
    </row>
    <row r="73" spans="1:36" s="38" customFormat="1" ht="40.049999999999997" customHeight="1" x14ac:dyDescent="0.4">
      <c r="A73" s="55" t="s">
        <v>81</v>
      </c>
      <c r="B73" s="56" t="s">
        <v>192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8">
        <f t="shared" si="1"/>
        <v>0</v>
      </c>
    </row>
    <row r="74" spans="1:36" s="38" customFormat="1" ht="40.049999999999997" customHeight="1" x14ac:dyDescent="0.4">
      <c r="A74" s="55" t="s">
        <v>153</v>
      </c>
      <c r="B74" s="56" t="s">
        <v>152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8">
        <f t="shared" si="1"/>
        <v>0</v>
      </c>
    </row>
    <row r="75" spans="1:36" s="38" customFormat="1" ht="40.049999999999997" customHeight="1" x14ac:dyDescent="0.4">
      <c r="A75" s="63" t="s">
        <v>109</v>
      </c>
      <c r="B75" s="64" t="s">
        <v>110</v>
      </c>
      <c r="C75" s="61"/>
      <c r="D75" s="61"/>
      <c r="E75" s="61"/>
      <c r="F75" s="61"/>
      <c r="G75" s="61"/>
      <c r="H75" s="61">
        <v>3000</v>
      </c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2">
        <f t="shared" si="1"/>
        <v>3000</v>
      </c>
    </row>
    <row r="76" spans="1:36" s="38" customFormat="1" ht="40.049999999999997" customHeight="1" x14ac:dyDescent="0.4">
      <c r="A76" s="63" t="s">
        <v>111</v>
      </c>
      <c r="B76" s="64" t="s">
        <v>112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2">
        <f t="shared" si="1"/>
        <v>0</v>
      </c>
    </row>
    <row r="77" spans="1:36" s="38" customFormat="1" ht="40.049999999999997" customHeight="1" x14ac:dyDescent="0.4">
      <c r="A77" s="63" t="s">
        <v>120</v>
      </c>
      <c r="B77" s="68" t="s">
        <v>201</v>
      </c>
      <c r="C77" s="61"/>
      <c r="D77" s="61"/>
      <c r="E77" s="92"/>
      <c r="F77" s="61"/>
      <c r="G77" s="61"/>
      <c r="H77" s="61"/>
      <c r="I77" s="61"/>
      <c r="J77" s="61"/>
      <c r="K77" s="61"/>
      <c r="L77" s="61"/>
      <c r="M77" s="92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2">
        <f t="shared" si="1"/>
        <v>0</v>
      </c>
    </row>
    <row r="78" spans="1:36" ht="40.049999999999997" customHeight="1" x14ac:dyDescent="0.4">
      <c r="A78" s="55" t="s">
        <v>113</v>
      </c>
      <c r="B78" s="56" t="s">
        <v>114</v>
      </c>
      <c r="C78" s="57"/>
      <c r="D78" s="57"/>
      <c r="E78" s="57"/>
      <c r="F78" s="57">
        <v>1200</v>
      </c>
      <c r="G78" s="57"/>
      <c r="H78" s="57"/>
      <c r="I78" s="58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8">
        <f t="shared" si="1"/>
        <v>1200</v>
      </c>
    </row>
    <row r="79" spans="1:36" ht="40.049999999999997" customHeight="1" x14ac:dyDescent="0.4">
      <c r="A79" s="55" t="s">
        <v>116</v>
      </c>
      <c r="B79" s="56" t="s">
        <v>117</v>
      </c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8">
        <f t="shared" si="1"/>
        <v>0</v>
      </c>
    </row>
    <row r="80" spans="1:36" ht="40.049999999999997" customHeight="1" x14ac:dyDescent="0.4">
      <c r="A80" s="55" t="s">
        <v>46</v>
      </c>
      <c r="B80" s="56" t="s">
        <v>131</v>
      </c>
      <c r="C80" s="57">
        <v>1800</v>
      </c>
      <c r="D80" s="57"/>
      <c r="E80" s="57"/>
      <c r="F80" s="57"/>
      <c r="G80" s="57"/>
      <c r="H80" s="57"/>
      <c r="I80" s="57"/>
      <c r="J80" s="57">
        <v>1800</v>
      </c>
      <c r="K80" s="57"/>
      <c r="L80" s="57"/>
      <c r="M80" s="57">
        <v>1800</v>
      </c>
      <c r="N80" s="57"/>
      <c r="O80" s="57">
        <v>3000</v>
      </c>
      <c r="P80" s="57"/>
      <c r="Q80" s="57"/>
      <c r="R80" s="57"/>
      <c r="S80" s="57">
        <v>16000</v>
      </c>
      <c r="T80" s="57">
        <f>1800</f>
        <v>1800</v>
      </c>
      <c r="U80" s="57">
        <v>1800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8">
        <f t="shared" si="1"/>
        <v>28000</v>
      </c>
    </row>
    <row r="81" spans="1:36" ht="40.049999999999997" customHeight="1" x14ac:dyDescent="0.4">
      <c r="A81" s="63" t="s">
        <v>115</v>
      </c>
      <c r="B81" s="64" t="s">
        <v>193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2">
        <f t="shared" si="1"/>
        <v>0</v>
      </c>
    </row>
    <row r="82" spans="1:36" s="38" customFormat="1" ht="40.049999999999997" customHeight="1" x14ac:dyDescent="0.4">
      <c r="A82" s="63" t="s">
        <v>194</v>
      </c>
      <c r="B82" s="64" t="s">
        <v>195</v>
      </c>
      <c r="C82" s="92"/>
      <c r="D82" s="61"/>
      <c r="E82" s="61"/>
      <c r="F82" s="61"/>
      <c r="G82" s="61"/>
      <c r="H82" s="92"/>
      <c r="I82" s="61"/>
      <c r="J82" s="61"/>
      <c r="K82" s="92"/>
      <c r="L82" s="61"/>
      <c r="M82" s="92"/>
      <c r="N82" s="61"/>
      <c r="O82" s="61"/>
      <c r="P82" s="61"/>
      <c r="Q82" s="61"/>
      <c r="R82" s="61"/>
      <c r="S82" s="61"/>
      <c r="T82" s="92"/>
      <c r="U82" s="61">
        <v>3000</v>
      </c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2">
        <f t="shared" si="1"/>
        <v>3000</v>
      </c>
    </row>
    <row r="83" spans="1:36" s="38" customFormat="1" ht="40.049999999999997" customHeight="1" x14ac:dyDescent="0.4">
      <c r="A83" s="63" t="s">
        <v>86</v>
      </c>
      <c r="B83" s="64" t="s">
        <v>130</v>
      </c>
      <c r="C83" s="92"/>
      <c r="D83" s="61"/>
      <c r="E83" s="61"/>
      <c r="F83" s="61"/>
      <c r="G83" s="92"/>
      <c r="H83" s="61"/>
      <c r="I83" s="61"/>
      <c r="J83" s="61"/>
      <c r="K83" s="92"/>
      <c r="L83" s="92"/>
      <c r="M83" s="61"/>
      <c r="N83" s="61"/>
      <c r="O83" s="61"/>
      <c r="P83" s="61"/>
      <c r="Q83" s="61"/>
      <c r="R83" s="92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2">
        <f t="shared" si="1"/>
        <v>0</v>
      </c>
    </row>
    <row r="84" spans="1:36" s="38" customFormat="1" ht="40.049999999999997" customHeight="1" x14ac:dyDescent="0.4">
      <c r="A84" s="55" t="s">
        <v>118</v>
      </c>
      <c r="B84" s="56" t="s">
        <v>119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8">
        <f t="shared" si="1"/>
        <v>0</v>
      </c>
    </row>
    <row r="85" spans="1:36" ht="40.049999999999997" customHeight="1" x14ac:dyDescent="0.4">
      <c r="A85" s="55" t="s">
        <v>122</v>
      </c>
      <c r="B85" s="56" t="s">
        <v>123</v>
      </c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8">
        <f t="shared" si="1"/>
        <v>0</v>
      </c>
    </row>
    <row r="86" spans="1:36" ht="40.049999999999997" customHeight="1" x14ac:dyDescent="0.4">
      <c r="A86" s="55" t="s">
        <v>54</v>
      </c>
      <c r="B86" s="56" t="s">
        <v>196</v>
      </c>
      <c r="C86" s="57"/>
      <c r="D86" s="57"/>
      <c r="E86" s="57"/>
      <c r="F86" s="57">
        <v>4200</v>
      </c>
      <c r="G86" s="57"/>
      <c r="H86" s="57">
        <v>1800</v>
      </c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8">
        <f t="shared" si="1"/>
        <v>6000</v>
      </c>
    </row>
    <row r="87" spans="1:36" ht="40.049999999999997" customHeight="1" x14ac:dyDescent="0.4">
      <c r="A87" s="69" t="s">
        <v>58</v>
      </c>
      <c r="B87" s="70" t="s">
        <v>182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2">
        <f t="shared" si="1"/>
        <v>0</v>
      </c>
    </row>
    <row r="88" spans="1:36" ht="40.049999999999997" customHeight="1" x14ac:dyDescent="0.4">
      <c r="A88" s="69" t="s">
        <v>165</v>
      </c>
      <c r="B88" s="70" t="s">
        <v>162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2">
        <f t="shared" si="1"/>
        <v>0</v>
      </c>
    </row>
    <row r="89" spans="1:36" s="38" customFormat="1" ht="40.049999999999997" customHeight="1" x14ac:dyDescent="0.4">
      <c r="A89" s="69" t="s">
        <v>22</v>
      </c>
      <c r="B89" s="70" t="s">
        <v>183</v>
      </c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2">
        <f t="shared" si="1"/>
        <v>0</v>
      </c>
    </row>
    <row r="90" spans="1:36" s="38" customFormat="1" ht="40.049999999999997" customHeight="1" x14ac:dyDescent="0.4">
      <c r="A90" s="69" t="s">
        <v>39</v>
      </c>
      <c r="B90" s="70" t="s">
        <v>169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2">
        <f t="shared" si="1"/>
        <v>0</v>
      </c>
    </row>
    <row r="91" spans="1:36" s="39" customFormat="1" ht="40.049999999999997" customHeight="1" x14ac:dyDescent="0.4">
      <c r="A91" s="69" t="s">
        <v>61</v>
      </c>
      <c r="B91" s="70" t="s">
        <v>124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2">
        <f t="shared" si="1"/>
        <v>0</v>
      </c>
    </row>
    <row r="92" spans="1:36" s="39" customFormat="1" ht="40.049999999999997" customHeight="1" x14ac:dyDescent="0.4">
      <c r="A92" s="69" t="s">
        <v>67</v>
      </c>
      <c r="B92" s="70" t="s">
        <v>125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2">
        <f t="shared" si="1"/>
        <v>0</v>
      </c>
    </row>
    <row r="93" spans="1:36" s="39" customFormat="1" ht="40.049999999999997" customHeight="1" x14ac:dyDescent="0.4">
      <c r="A93" s="69" t="s">
        <v>26</v>
      </c>
      <c r="B93" s="70" t="s">
        <v>126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2">
        <f t="shared" si="1"/>
        <v>0</v>
      </c>
    </row>
    <row r="94" spans="1:36" s="39" customFormat="1" ht="40.049999999999997" customHeight="1" x14ac:dyDescent="0.4">
      <c r="A94" s="69" t="s">
        <v>27</v>
      </c>
      <c r="B94" s="70" t="s">
        <v>184</v>
      </c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2">
        <f t="shared" si="1"/>
        <v>0</v>
      </c>
    </row>
    <row r="95" spans="1:36" s="39" customFormat="1" ht="40.049999999999997" customHeight="1" x14ac:dyDescent="0.4">
      <c r="A95" s="69" t="s">
        <v>41</v>
      </c>
      <c r="B95" s="70" t="s">
        <v>127</v>
      </c>
      <c r="C95" s="61"/>
      <c r="D95" s="61"/>
      <c r="E95" s="61"/>
      <c r="F95" s="61"/>
      <c r="G95" s="61"/>
      <c r="H95" s="61">
        <v>1800</v>
      </c>
      <c r="I95" s="61"/>
      <c r="J95" s="61"/>
      <c r="K95" s="61"/>
      <c r="L95" s="61"/>
      <c r="M95" s="61">
        <v>1800</v>
      </c>
      <c r="N95" s="61"/>
      <c r="O95" s="61">
        <v>1800</v>
      </c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2">
        <f t="shared" si="1"/>
        <v>5400</v>
      </c>
    </row>
    <row r="96" spans="1:36" s="39" customFormat="1" ht="40.049999999999997" customHeight="1" x14ac:dyDescent="0.4">
      <c r="A96" s="69" t="s">
        <v>71</v>
      </c>
      <c r="B96" s="70" t="s">
        <v>185</v>
      </c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2">
        <f t="shared" si="1"/>
        <v>0</v>
      </c>
    </row>
    <row r="97" spans="1:36" s="39" customFormat="1" ht="40.049999999999997" customHeight="1" x14ac:dyDescent="0.4">
      <c r="A97" s="69" t="s">
        <v>73</v>
      </c>
      <c r="B97" s="70" t="s">
        <v>128</v>
      </c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2">
        <f t="shared" si="1"/>
        <v>0</v>
      </c>
    </row>
    <row r="98" spans="1:36" s="39" customFormat="1" ht="40.049999999999997" customHeight="1" x14ac:dyDescent="0.4">
      <c r="A98" s="69" t="s">
        <v>75</v>
      </c>
      <c r="B98" s="70" t="s">
        <v>129</v>
      </c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>
        <v>1800</v>
      </c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2">
        <f t="shared" si="1"/>
        <v>1800</v>
      </c>
    </row>
    <row r="99" spans="1:36" s="39" customFormat="1" ht="40.049999999999997" customHeight="1" x14ac:dyDescent="0.4">
      <c r="A99" s="69" t="s">
        <v>77</v>
      </c>
      <c r="B99" s="70" t="s">
        <v>186</v>
      </c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2">
        <f t="shared" si="1"/>
        <v>0</v>
      </c>
    </row>
    <row r="100" spans="1:36" s="39" customFormat="1" ht="40.049999999999997" customHeight="1" x14ac:dyDescent="0.4">
      <c r="A100" s="69" t="s">
        <v>44</v>
      </c>
      <c r="B100" s="70" t="s">
        <v>197</v>
      </c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2">
        <f t="shared" si="1"/>
        <v>0</v>
      </c>
    </row>
    <row r="101" spans="1:36" s="39" customFormat="1" ht="40.049999999999997" customHeight="1" x14ac:dyDescent="0.4">
      <c r="A101" s="69" t="s">
        <v>99</v>
      </c>
      <c r="B101" s="70" t="s">
        <v>198</v>
      </c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2">
        <f t="shared" si="1"/>
        <v>0</v>
      </c>
    </row>
    <row r="102" spans="1:36" s="39" customFormat="1" ht="40.049999999999997" customHeight="1" x14ac:dyDescent="0.4">
      <c r="A102" s="69" t="s">
        <v>99</v>
      </c>
      <c r="B102" s="70" t="s">
        <v>146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2">
        <f t="shared" si="1"/>
        <v>0</v>
      </c>
    </row>
    <row r="103" spans="1:36" s="39" customFormat="1" ht="40.049999999999997" customHeight="1" x14ac:dyDescent="0.4">
      <c r="A103" s="69" t="s">
        <v>50</v>
      </c>
      <c r="B103" s="70" t="s">
        <v>132</v>
      </c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2">
        <f t="shared" si="1"/>
        <v>0</v>
      </c>
    </row>
    <row r="104" spans="1:36" s="39" customFormat="1" ht="40.049999999999997" customHeight="1" x14ac:dyDescent="0.4">
      <c r="A104" s="69" t="s">
        <v>153</v>
      </c>
      <c r="B104" s="70" t="s">
        <v>163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2">
        <f t="shared" si="1"/>
        <v>0</v>
      </c>
    </row>
    <row r="105" spans="1:36" s="39" customFormat="1" ht="40.049999999999997" customHeight="1" x14ac:dyDescent="0.4">
      <c r="A105" s="69" t="s">
        <v>142</v>
      </c>
      <c r="B105" s="70" t="s">
        <v>199</v>
      </c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2">
        <f t="shared" si="1"/>
        <v>0</v>
      </c>
    </row>
    <row r="106" spans="1:36" ht="23.4" x14ac:dyDescent="0.45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4"/>
    </row>
    <row r="107" spans="1:36" ht="23.4" x14ac:dyDescent="0.45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5">
        <f>SUM(AJ2:AJ106)</f>
        <v>506400</v>
      </c>
    </row>
  </sheetData>
  <pageMargins left="0.7" right="0.7" top="0.75" bottom="0.75" header="0.3" footer="0.3"/>
  <pageSetup scale="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view="pageBreakPreview" zoomScale="89" zoomScaleNormal="89" zoomScaleSheetLayoutView="82" workbookViewId="0">
      <selection activeCell="B5" sqref="B5"/>
    </sheetView>
  </sheetViews>
  <sheetFormatPr defaultRowHeight="14.4" x14ac:dyDescent="0.3"/>
  <cols>
    <col min="1" max="1" width="11.6640625" bestFit="1" customWidth="1"/>
    <col min="2" max="2" width="36" bestFit="1" customWidth="1"/>
    <col min="3" max="4" width="9.109375" customWidth="1"/>
    <col min="5" max="5" width="12.109375" bestFit="1" customWidth="1"/>
    <col min="6" max="6" width="9.109375" customWidth="1"/>
    <col min="7" max="7" width="12.109375" bestFit="1" customWidth="1"/>
    <col min="8" max="8" width="9.109375" customWidth="1"/>
    <col min="9" max="9" width="12.109375" bestFit="1" customWidth="1"/>
    <col min="10" max="11" width="9.109375" customWidth="1"/>
    <col min="12" max="12" width="10.109375" bestFit="1" customWidth="1"/>
    <col min="13" max="17" width="9.109375" customWidth="1"/>
    <col min="18" max="28" width="9.109375" hidden="1" customWidth="1"/>
    <col min="29" max="29" width="14.77734375" bestFit="1" customWidth="1"/>
  </cols>
  <sheetData>
    <row r="1" spans="1:29" s="2" customFormat="1" ht="39.9" customHeight="1" x14ac:dyDescent="0.35">
      <c r="A1" s="26" t="s">
        <v>133</v>
      </c>
      <c r="B1" s="26" t="s">
        <v>134</v>
      </c>
      <c r="C1" s="26">
        <v>1</v>
      </c>
      <c r="D1" s="26">
        <v>2</v>
      </c>
      <c r="E1" s="26">
        <v>3</v>
      </c>
      <c r="F1" s="26">
        <v>4</v>
      </c>
      <c r="G1" s="26">
        <v>5</v>
      </c>
      <c r="H1" s="26">
        <v>6</v>
      </c>
      <c r="I1" s="26">
        <v>7</v>
      </c>
      <c r="J1" s="26">
        <v>8</v>
      </c>
      <c r="K1" s="26">
        <v>9</v>
      </c>
      <c r="L1" s="26">
        <v>10</v>
      </c>
      <c r="M1" s="26">
        <v>11</v>
      </c>
      <c r="N1" s="26">
        <v>12</v>
      </c>
      <c r="O1" s="26">
        <v>13</v>
      </c>
      <c r="P1" s="26">
        <v>14</v>
      </c>
      <c r="Q1" s="26">
        <v>15</v>
      </c>
      <c r="R1" s="26">
        <v>16</v>
      </c>
      <c r="S1" s="26">
        <v>17</v>
      </c>
      <c r="T1" s="26">
        <v>18</v>
      </c>
      <c r="U1" s="26">
        <v>19</v>
      </c>
      <c r="V1" s="26">
        <v>20</v>
      </c>
      <c r="W1" s="26">
        <v>21</v>
      </c>
      <c r="X1" s="26">
        <v>22</v>
      </c>
      <c r="Y1" s="26">
        <v>23</v>
      </c>
      <c r="Z1" s="26">
        <v>24</v>
      </c>
      <c r="AA1" s="26">
        <v>25</v>
      </c>
      <c r="AB1" s="26">
        <v>26</v>
      </c>
      <c r="AC1" s="22" t="s">
        <v>135</v>
      </c>
    </row>
    <row r="2" spans="1:29" ht="30" customHeight="1" x14ac:dyDescent="0.35">
      <c r="A2" s="23" t="s">
        <v>26</v>
      </c>
      <c r="B2" s="24" t="s">
        <v>141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31"/>
      <c r="AC2" s="18">
        <f t="shared" ref="AC2:AC9" si="0">SUM(C2:AB2)</f>
        <v>0</v>
      </c>
    </row>
    <row r="3" spans="1:29" ht="30" customHeight="1" x14ac:dyDescent="0.35">
      <c r="A3" s="23" t="s">
        <v>41</v>
      </c>
      <c r="B3" s="24" t="s">
        <v>42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31"/>
      <c r="AC3" s="18">
        <f t="shared" si="0"/>
        <v>0</v>
      </c>
    </row>
    <row r="4" spans="1:29" ht="30" customHeight="1" x14ac:dyDescent="0.35">
      <c r="A4" s="23" t="s">
        <v>79</v>
      </c>
      <c r="B4" s="24" t="s">
        <v>45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31"/>
      <c r="AC4" s="18">
        <f t="shared" si="0"/>
        <v>0</v>
      </c>
    </row>
    <row r="5" spans="1:29" ht="30" customHeight="1" x14ac:dyDescent="0.35">
      <c r="A5" s="23" t="s">
        <v>41</v>
      </c>
      <c r="B5" s="24" t="s">
        <v>167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31"/>
      <c r="AC5" s="18">
        <f t="shared" si="0"/>
        <v>0</v>
      </c>
    </row>
    <row r="6" spans="1:29" ht="30" customHeight="1" x14ac:dyDescent="0.35">
      <c r="A6" s="23" t="s">
        <v>44</v>
      </c>
      <c r="B6" s="24" t="s">
        <v>136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31"/>
      <c r="AC6" s="18">
        <f t="shared" si="0"/>
        <v>0</v>
      </c>
    </row>
    <row r="7" spans="1:29" ht="30" customHeight="1" x14ac:dyDescent="0.35">
      <c r="A7" s="23" t="s">
        <v>50</v>
      </c>
      <c r="B7" s="24" t="s">
        <v>51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31"/>
      <c r="AC7" s="18">
        <f t="shared" si="0"/>
        <v>0</v>
      </c>
    </row>
    <row r="8" spans="1:29" ht="30" customHeight="1" x14ac:dyDescent="0.35">
      <c r="A8" s="23" t="s">
        <v>56</v>
      </c>
      <c r="B8" s="24" t="s">
        <v>36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31"/>
      <c r="AC8" s="18">
        <f t="shared" si="0"/>
        <v>0</v>
      </c>
    </row>
    <row r="9" spans="1:29" ht="30" customHeight="1" x14ac:dyDescent="0.35">
      <c r="A9" s="32"/>
      <c r="B9" s="32"/>
      <c r="C9" s="18"/>
      <c r="D9" s="18"/>
      <c r="E9" s="18"/>
      <c r="F9" s="18"/>
      <c r="G9" s="18"/>
      <c r="H9" s="18"/>
      <c r="I9" s="18"/>
      <c r="J9" s="31"/>
      <c r="K9" s="31"/>
      <c r="L9" s="31"/>
      <c r="M9" s="31"/>
      <c r="N9" s="31"/>
      <c r="O9" s="31"/>
      <c r="P9" s="31"/>
      <c r="Q9" s="31"/>
      <c r="R9" s="31">
        <f t="shared" ref="R9:AB9" si="1">SUM(R2:R8)</f>
        <v>0</v>
      </c>
      <c r="S9" s="31">
        <f t="shared" si="1"/>
        <v>0</v>
      </c>
      <c r="T9" s="31">
        <f t="shared" si="1"/>
        <v>0</v>
      </c>
      <c r="U9" s="31">
        <f t="shared" si="1"/>
        <v>0</v>
      </c>
      <c r="V9" s="31">
        <f t="shared" si="1"/>
        <v>0</v>
      </c>
      <c r="W9" s="31">
        <f t="shared" si="1"/>
        <v>0</v>
      </c>
      <c r="X9" s="31">
        <f t="shared" si="1"/>
        <v>0</v>
      </c>
      <c r="Y9" s="31">
        <f t="shared" si="1"/>
        <v>0</v>
      </c>
      <c r="Z9" s="31">
        <f t="shared" si="1"/>
        <v>0</v>
      </c>
      <c r="AA9" s="31">
        <f t="shared" si="1"/>
        <v>0</v>
      </c>
      <c r="AB9" s="31">
        <f t="shared" si="1"/>
        <v>0</v>
      </c>
      <c r="AC9" s="18">
        <f t="shared" si="0"/>
        <v>0</v>
      </c>
    </row>
  </sheetData>
  <sortState ref="A2:AC12">
    <sortCondition ref="B2:B12"/>
  </sortState>
  <pageMargins left="0.7" right="0.7" top="0.75" bottom="0.75" header="0.3" footer="0.3"/>
  <pageSetup scale="3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view="pageBreakPreview" zoomScaleNormal="100" zoomScaleSheetLayoutView="100" workbookViewId="0">
      <pane ySplit="1" topLeftCell="A2" activePane="bottomLeft" state="frozen"/>
      <selection pane="bottomLeft" activeCell="C28" sqref="C28"/>
    </sheetView>
  </sheetViews>
  <sheetFormatPr defaultRowHeight="18" x14ac:dyDescent="0.35"/>
  <cols>
    <col min="1" max="1" width="11.5546875" bestFit="1" customWidth="1"/>
    <col min="2" max="2" width="41.6640625" bestFit="1" customWidth="1"/>
    <col min="3" max="3" width="13.109375" bestFit="1" customWidth="1"/>
    <col min="4" max="5" width="11.6640625" bestFit="1" customWidth="1"/>
    <col min="6" max="6" width="15.109375" bestFit="1" customWidth="1"/>
    <col min="7" max="7" width="13.109375" bestFit="1" customWidth="1"/>
    <col min="8" max="8" width="13.109375" customWidth="1"/>
    <col min="9" max="9" width="13.109375" style="17" bestFit="1" customWidth="1"/>
  </cols>
  <sheetData>
    <row r="1" spans="1:9" x14ac:dyDescent="0.35">
      <c r="A1" s="14" t="s">
        <v>133</v>
      </c>
      <c r="B1" s="14" t="s">
        <v>134</v>
      </c>
      <c r="C1" s="16" t="s">
        <v>148</v>
      </c>
      <c r="D1" s="16" t="s">
        <v>149</v>
      </c>
      <c r="E1" s="16" t="s">
        <v>150</v>
      </c>
      <c r="F1" s="16" t="s">
        <v>151</v>
      </c>
      <c r="G1" s="16" t="s">
        <v>147</v>
      </c>
      <c r="H1" s="16" t="s">
        <v>171</v>
      </c>
      <c r="I1" s="16" t="s">
        <v>135</v>
      </c>
    </row>
    <row r="2" spans="1:9" x14ac:dyDescent="0.35">
      <c r="A2" s="28" t="s">
        <v>0</v>
      </c>
      <c r="B2" s="29" t="s">
        <v>156</v>
      </c>
      <c r="C2" s="21"/>
      <c r="D2" s="20"/>
      <c r="E2" s="20"/>
      <c r="F2" s="20"/>
      <c r="G2" s="21">
        <f>'Kazne MK'!AJ2</f>
        <v>16200</v>
      </c>
      <c r="H2" s="42"/>
      <c r="I2" s="30">
        <f t="shared" ref="I2:I65" si="0">SUM(C2:H2)</f>
        <v>16200</v>
      </c>
    </row>
    <row r="3" spans="1:9" x14ac:dyDescent="0.35">
      <c r="A3" s="28" t="s">
        <v>1</v>
      </c>
      <c r="B3" s="29" t="s">
        <v>2</v>
      </c>
      <c r="C3" s="20"/>
      <c r="D3" s="20"/>
      <c r="E3" s="20"/>
      <c r="F3" s="20"/>
      <c r="G3" s="21">
        <f>'Kazne MK'!AJ3</f>
        <v>30000</v>
      </c>
      <c r="H3" s="42"/>
      <c r="I3" s="30">
        <f t="shared" si="0"/>
        <v>30000</v>
      </c>
    </row>
    <row r="4" spans="1:9" x14ac:dyDescent="0.35">
      <c r="A4" s="28" t="s">
        <v>139</v>
      </c>
      <c r="B4" s="29" t="s">
        <v>175</v>
      </c>
      <c r="C4" s="20"/>
      <c r="D4" s="20"/>
      <c r="E4" s="20"/>
      <c r="F4" s="20"/>
      <c r="G4" s="21">
        <f>'Kazne MK'!AJ4</f>
        <v>0</v>
      </c>
      <c r="H4" s="42"/>
      <c r="I4" s="30">
        <f t="shared" si="0"/>
        <v>0</v>
      </c>
    </row>
    <row r="5" spans="1:9" x14ac:dyDescent="0.35">
      <c r="A5" s="28" t="s">
        <v>3</v>
      </c>
      <c r="B5" s="29" t="s">
        <v>4</v>
      </c>
      <c r="C5" s="20"/>
      <c r="D5" s="20"/>
      <c r="E5" s="20"/>
      <c r="F5" s="20"/>
      <c r="G5" s="21">
        <f>'Kazne MK'!AJ5</f>
        <v>18000</v>
      </c>
      <c r="H5" s="42"/>
      <c r="I5" s="30">
        <f t="shared" si="0"/>
        <v>18000</v>
      </c>
    </row>
    <row r="6" spans="1:9" x14ac:dyDescent="0.35">
      <c r="A6" s="23" t="s">
        <v>7</v>
      </c>
      <c r="B6" s="24" t="s">
        <v>8</v>
      </c>
      <c r="C6" s="20"/>
      <c r="D6" s="20"/>
      <c r="E6" s="20"/>
      <c r="F6" s="20"/>
      <c r="G6" s="21">
        <f>'Kazne MK'!AJ6</f>
        <v>12600</v>
      </c>
      <c r="H6" s="42"/>
      <c r="I6" s="30">
        <f t="shared" si="0"/>
        <v>12600</v>
      </c>
    </row>
    <row r="7" spans="1:9" x14ac:dyDescent="0.35">
      <c r="A7" s="23" t="s">
        <v>9</v>
      </c>
      <c r="B7" s="24" t="s">
        <v>10</v>
      </c>
      <c r="C7" s="20"/>
      <c r="D7" s="20"/>
      <c r="E7" s="20"/>
      <c r="F7" s="20"/>
      <c r="G7" s="21">
        <f>'Kazne MK'!AJ7</f>
        <v>10800</v>
      </c>
      <c r="H7" s="42">
        <v>6000</v>
      </c>
      <c r="I7" s="30">
        <f t="shared" si="0"/>
        <v>16800</v>
      </c>
    </row>
    <row r="8" spans="1:9" x14ac:dyDescent="0.35">
      <c r="A8" s="23" t="s">
        <v>11</v>
      </c>
      <c r="B8" s="24" t="s">
        <v>12</v>
      </c>
      <c r="C8" s="20"/>
      <c r="D8" s="21"/>
      <c r="E8" s="20"/>
      <c r="F8" s="21"/>
      <c r="G8" s="21">
        <f>'Kazne MK'!AJ8</f>
        <v>15000</v>
      </c>
      <c r="H8" s="95"/>
      <c r="I8" s="30">
        <f t="shared" si="0"/>
        <v>15000</v>
      </c>
    </row>
    <row r="9" spans="1:9" x14ac:dyDescent="0.35">
      <c r="A9" s="23" t="s">
        <v>18</v>
      </c>
      <c r="B9" s="24" t="s">
        <v>19</v>
      </c>
      <c r="C9" s="20"/>
      <c r="D9" s="20"/>
      <c r="E9" s="20"/>
      <c r="F9" s="21"/>
      <c r="G9" s="21">
        <f>'Kazne MK'!AJ9</f>
        <v>19800</v>
      </c>
      <c r="H9" s="42"/>
      <c r="I9" s="30">
        <f t="shared" si="0"/>
        <v>19800</v>
      </c>
    </row>
    <row r="10" spans="1:9" x14ac:dyDescent="0.35">
      <c r="A10" s="28" t="s">
        <v>24</v>
      </c>
      <c r="B10" s="29" t="s">
        <v>25</v>
      </c>
      <c r="C10" s="20"/>
      <c r="D10" s="20"/>
      <c r="E10" s="20"/>
      <c r="F10" s="21"/>
      <c r="G10" s="21">
        <f>'Kazne MK'!AJ10</f>
        <v>25200</v>
      </c>
      <c r="H10" s="42"/>
      <c r="I10" s="30">
        <f t="shared" si="0"/>
        <v>25200</v>
      </c>
    </row>
    <row r="11" spans="1:9" x14ac:dyDescent="0.35">
      <c r="A11" s="28" t="s">
        <v>26</v>
      </c>
      <c r="B11" s="29" t="s">
        <v>176</v>
      </c>
      <c r="C11" s="20"/>
      <c r="D11" s="20"/>
      <c r="E11" s="20"/>
      <c r="F11" s="21">
        <f>'Kazne Omladinci'!AC2</f>
        <v>0</v>
      </c>
      <c r="G11" s="21">
        <f>'Kazne MK'!AJ11</f>
        <v>24600</v>
      </c>
      <c r="H11" s="42"/>
      <c r="I11" s="30">
        <f t="shared" si="0"/>
        <v>24600</v>
      </c>
    </row>
    <row r="12" spans="1:9" x14ac:dyDescent="0.35">
      <c r="A12" s="28" t="s">
        <v>13</v>
      </c>
      <c r="B12" s="29" t="s">
        <v>14</v>
      </c>
      <c r="C12" s="20"/>
      <c r="D12" s="20"/>
      <c r="E12" s="20"/>
      <c r="F12" s="21"/>
      <c r="G12" s="21">
        <f>'Kazne MK'!AJ12</f>
        <v>1200</v>
      </c>
      <c r="H12" s="42"/>
      <c r="I12" s="30">
        <f t="shared" si="0"/>
        <v>1200</v>
      </c>
    </row>
    <row r="13" spans="1:9" x14ac:dyDescent="0.35">
      <c r="A13" s="50" t="s">
        <v>5</v>
      </c>
      <c r="B13" s="51" t="s">
        <v>6</v>
      </c>
      <c r="C13" s="21">
        <f>'Kazne 1MRL'!AC2</f>
        <v>6000</v>
      </c>
      <c r="D13" s="20"/>
      <c r="E13" s="20"/>
      <c r="F13" s="21">
        <f>'Kazne Omladinci'!AC8</f>
        <v>0</v>
      </c>
      <c r="G13" s="21">
        <f>'Kazne MK'!AJ13</f>
        <v>4800</v>
      </c>
      <c r="H13" s="42"/>
      <c r="I13" s="30">
        <f t="shared" si="0"/>
        <v>10800</v>
      </c>
    </row>
    <row r="14" spans="1:9" x14ac:dyDescent="0.35">
      <c r="A14" s="23" t="s">
        <v>75</v>
      </c>
      <c r="B14" s="24" t="s">
        <v>76</v>
      </c>
      <c r="C14" s="21">
        <f>'Kazne 1MRL'!AC3</f>
        <v>21000</v>
      </c>
      <c r="D14" s="20"/>
      <c r="E14" s="20"/>
      <c r="F14" s="21"/>
      <c r="G14" s="21">
        <f>'Kazne MK'!AJ14</f>
        <v>13800</v>
      </c>
      <c r="H14" s="42"/>
      <c r="I14" s="30">
        <f t="shared" si="0"/>
        <v>34800</v>
      </c>
    </row>
    <row r="15" spans="1:9" x14ac:dyDescent="0.35">
      <c r="A15" s="23" t="s">
        <v>106</v>
      </c>
      <c r="B15" s="24" t="s">
        <v>107</v>
      </c>
      <c r="C15" s="21">
        <f>'Kazne 1MRL'!AC4</f>
        <v>3000</v>
      </c>
      <c r="D15" s="20"/>
      <c r="E15" s="20"/>
      <c r="F15" s="21"/>
      <c r="G15" s="21">
        <f>'Kazne MK'!AJ15</f>
        <v>3000</v>
      </c>
      <c r="H15" s="42"/>
      <c r="I15" s="30">
        <f t="shared" si="0"/>
        <v>6000</v>
      </c>
    </row>
    <row r="16" spans="1:9" x14ac:dyDescent="0.35">
      <c r="A16" s="23" t="s">
        <v>79</v>
      </c>
      <c r="B16" s="24" t="s">
        <v>80</v>
      </c>
      <c r="C16" s="21">
        <f>'Kazne 1MRL'!AC5</f>
        <v>9000</v>
      </c>
      <c r="D16" s="20"/>
      <c r="E16" s="20"/>
      <c r="F16" s="20"/>
      <c r="G16" s="21">
        <f>'Kazne MK'!AJ16</f>
        <v>6000</v>
      </c>
      <c r="H16" s="42"/>
      <c r="I16" s="30">
        <f t="shared" si="0"/>
        <v>15000</v>
      </c>
    </row>
    <row r="17" spans="1:9" x14ac:dyDescent="0.35">
      <c r="A17" s="23" t="s">
        <v>44</v>
      </c>
      <c r="B17" s="24" t="s">
        <v>45</v>
      </c>
      <c r="C17" s="21">
        <f>'Kazne 1MRL'!AC6</f>
        <v>30000</v>
      </c>
      <c r="D17" s="20"/>
      <c r="E17" s="20"/>
      <c r="F17" s="21"/>
      <c r="G17" s="21">
        <f>'Kazne MK'!AJ17</f>
        <v>0</v>
      </c>
      <c r="H17" s="42"/>
      <c r="I17" s="30">
        <f t="shared" si="0"/>
        <v>30000</v>
      </c>
    </row>
    <row r="18" spans="1:9" x14ac:dyDescent="0.35">
      <c r="A18" s="23" t="s">
        <v>86</v>
      </c>
      <c r="B18" s="24" t="s">
        <v>87</v>
      </c>
      <c r="C18" s="21">
        <f>'Kazne 1MRL'!AC7</f>
        <v>36000</v>
      </c>
      <c r="D18" s="20"/>
      <c r="E18" s="20"/>
      <c r="F18" s="20"/>
      <c r="G18" s="21">
        <f>'Kazne MK'!AJ18</f>
        <v>0</v>
      </c>
      <c r="H18" s="42"/>
      <c r="I18" s="30">
        <f t="shared" si="0"/>
        <v>36000</v>
      </c>
    </row>
    <row r="19" spans="1:9" x14ac:dyDescent="0.35">
      <c r="A19" s="23" t="s">
        <v>43</v>
      </c>
      <c r="B19" s="24" t="s">
        <v>188</v>
      </c>
      <c r="C19" s="21">
        <f>'Kazne 1MRL'!AC8</f>
        <v>30000</v>
      </c>
      <c r="D19" s="20"/>
      <c r="E19" s="20"/>
      <c r="F19" s="21"/>
      <c r="G19" s="21">
        <f>'Kazne MK'!AJ19</f>
        <v>10800</v>
      </c>
      <c r="H19" s="42"/>
      <c r="I19" s="30">
        <f t="shared" si="0"/>
        <v>40800</v>
      </c>
    </row>
    <row r="20" spans="1:9" x14ac:dyDescent="0.35">
      <c r="A20" s="23" t="s">
        <v>31</v>
      </c>
      <c r="B20" s="24" t="s">
        <v>32</v>
      </c>
      <c r="C20" s="21">
        <f>'Kazne 1MRL'!AC9</f>
        <v>12000</v>
      </c>
      <c r="D20" s="20"/>
      <c r="E20" s="20"/>
      <c r="F20" s="21">
        <f>'Kazne Omladinci'!AC4</f>
        <v>0</v>
      </c>
      <c r="G20" s="21">
        <f>'Kazne MK'!AJ20</f>
        <v>3600</v>
      </c>
      <c r="H20" s="42"/>
      <c r="I20" s="30">
        <f t="shared" si="0"/>
        <v>15600</v>
      </c>
    </row>
    <row r="21" spans="1:9" x14ac:dyDescent="0.35">
      <c r="A21" s="23" t="s">
        <v>166</v>
      </c>
      <c r="B21" s="24" t="s">
        <v>167</v>
      </c>
      <c r="C21" s="21">
        <f>'Kazne 1MRL'!AC10</f>
        <v>6000</v>
      </c>
      <c r="D21" s="20"/>
      <c r="E21" s="20"/>
      <c r="F21" s="21"/>
      <c r="G21" s="21">
        <f>'Kazne MK'!AJ21</f>
        <v>10200</v>
      </c>
      <c r="H21" s="42"/>
      <c r="I21" s="30">
        <f t="shared" si="0"/>
        <v>16200</v>
      </c>
    </row>
    <row r="22" spans="1:9" x14ac:dyDescent="0.35">
      <c r="A22" s="40" t="s">
        <v>137</v>
      </c>
      <c r="B22" s="41" t="s">
        <v>136</v>
      </c>
      <c r="C22" s="21">
        <f>'Kazne 1MRL'!AC11</f>
        <v>9000</v>
      </c>
      <c r="D22" s="20"/>
      <c r="E22" s="20"/>
      <c r="F22" s="21">
        <f>'Kazne Omladinci'!AC5</f>
        <v>0</v>
      </c>
      <c r="G22" s="21">
        <f>'Kazne MK'!AJ22</f>
        <v>16800</v>
      </c>
      <c r="H22" s="42"/>
      <c r="I22" s="30">
        <f t="shared" si="0"/>
        <v>25800</v>
      </c>
    </row>
    <row r="23" spans="1:9" x14ac:dyDescent="0.35">
      <c r="A23" s="23" t="s">
        <v>33</v>
      </c>
      <c r="B23" s="24" t="s">
        <v>34</v>
      </c>
      <c r="C23" s="21">
        <f>'Kazne 1MRL'!AC12</f>
        <v>0</v>
      </c>
      <c r="D23" s="20"/>
      <c r="E23" s="20"/>
      <c r="F23" s="21">
        <f>'Kazne Omladinci'!AC6</f>
        <v>0</v>
      </c>
      <c r="G23" s="21">
        <f>'Kazne MK'!AJ23</f>
        <v>3600</v>
      </c>
      <c r="H23" s="42"/>
      <c r="I23" s="30">
        <f t="shared" si="0"/>
        <v>3600</v>
      </c>
    </row>
    <row r="24" spans="1:9" x14ac:dyDescent="0.35">
      <c r="A24" s="23" t="s">
        <v>52</v>
      </c>
      <c r="B24" s="24" t="s">
        <v>53</v>
      </c>
      <c r="C24" s="21">
        <f>'Kazne 1MRL'!AC13</f>
        <v>0</v>
      </c>
      <c r="D24" s="20"/>
      <c r="E24" s="20"/>
      <c r="F24" s="20"/>
      <c r="G24" s="21">
        <f>'Kazne MK'!AJ24</f>
        <v>0</v>
      </c>
      <c r="H24" s="42"/>
      <c r="I24" s="30">
        <f t="shared" si="0"/>
        <v>0</v>
      </c>
    </row>
    <row r="25" spans="1:9" x14ac:dyDescent="0.35">
      <c r="A25" s="23" t="s">
        <v>54</v>
      </c>
      <c r="B25" s="24" t="s">
        <v>55</v>
      </c>
      <c r="C25" s="21">
        <f>'Kazne 1MRL'!AC14</f>
        <v>0</v>
      </c>
      <c r="D25" s="21"/>
      <c r="E25" s="20"/>
      <c r="F25" s="21">
        <f>'Kazne Omladinci'!AC7</f>
        <v>0</v>
      </c>
      <c r="G25" s="21">
        <f>'Kazne MK'!AJ25</f>
        <v>39600</v>
      </c>
      <c r="H25" s="42"/>
      <c r="I25" s="30">
        <f t="shared" si="0"/>
        <v>39600</v>
      </c>
    </row>
    <row r="26" spans="1:9" x14ac:dyDescent="0.35">
      <c r="A26" s="23" t="s">
        <v>16</v>
      </c>
      <c r="B26" s="24" t="s">
        <v>140</v>
      </c>
      <c r="C26" s="21">
        <f>'Kazne 1MRL'!AC15</f>
        <v>48000</v>
      </c>
      <c r="D26" s="21"/>
      <c r="E26" s="20"/>
      <c r="F26" s="20"/>
      <c r="G26" s="21">
        <f>'Kazne MK'!AJ26</f>
        <v>9200</v>
      </c>
      <c r="H26" s="21"/>
      <c r="I26" s="30">
        <f t="shared" si="0"/>
        <v>57200</v>
      </c>
    </row>
    <row r="27" spans="1:9" x14ac:dyDescent="0.35">
      <c r="A27" s="23" t="s">
        <v>15</v>
      </c>
      <c r="B27" s="24" t="s">
        <v>17</v>
      </c>
      <c r="C27" s="21">
        <f>'Kazne 1MRL'!AC16</f>
        <v>0</v>
      </c>
      <c r="D27" s="21"/>
      <c r="E27" s="20"/>
      <c r="F27" s="20"/>
      <c r="G27" s="21">
        <f>'Kazne MK'!AJ27</f>
        <v>0</v>
      </c>
      <c r="H27" s="21"/>
      <c r="I27" s="30">
        <f t="shared" si="0"/>
        <v>0</v>
      </c>
    </row>
    <row r="28" spans="1:9" x14ac:dyDescent="0.35">
      <c r="A28" s="23" t="s">
        <v>35</v>
      </c>
      <c r="B28" s="24" t="s">
        <v>36</v>
      </c>
      <c r="C28" s="21">
        <f>'Kazne 1MRL'!AC17</f>
        <v>0</v>
      </c>
      <c r="D28" s="21"/>
      <c r="E28" s="20"/>
      <c r="F28" s="21"/>
      <c r="G28" s="21">
        <f>'Kazne MK'!AJ28</f>
        <v>18000</v>
      </c>
      <c r="H28" s="21"/>
      <c r="I28" s="30">
        <f t="shared" si="0"/>
        <v>18000</v>
      </c>
    </row>
    <row r="29" spans="1:9" x14ac:dyDescent="0.35">
      <c r="A29" s="28" t="s">
        <v>58</v>
      </c>
      <c r="B29" s="29" t="s">
        <v>59</v>
      </c>
      <c r="C29" s="21"/>
      <c r="D29" s="21">
        <f>'Kazne 2MRL'!AE2</f>
        <v>4800</v>
      </c>
      <c r="E29" s="20"/>
      <c r="F29" s="20"/>
      <c r="G29" s="21">
        <f>'Kazne MK'!AJ29</f>
        <v>7200</v>
      </c>
      <c r="H29" s="21"/>
      <c r="I29" s="30">
        <f t="shared" si="0"/>
        <v>12000</v>
      </c>
    </row>
    <row r="30" spans="1:9" x14ac:dyDescent="0.35">
      <c r="A30" s="28" t="s">
        <v>20</v>
      </c>
      <c r="B30" s="29" t="s">
        <v>21</v>
      </c>
      <c r="C30" s="21"/>
      <c r="D30" s="21">
        <f>'Kazne 2MRL'!AE3</f>
        <v>0</v>
      </c>
      <c r="E30" s="20"/>
      <c r="F30" s="21"/>
      <c r="G30" s="21">
        <f>'Kazne MK'!AJ30</f>
        <v>2400</v>
      </c>
      <c r="H30" s="21"/>
      <c r="I30" s="30">
        <f t="shared" si="0"/>
        <v>2400</v>
      </c>
    </row>
    <row r="31" spans="1:9" x14ac:dyDescent="0.35">
      <c r="A31" s="28" t="s">
        <v>39</v>
      </c>
      <c r="B31" s="29" t="s">
        <v>40</v>
      </c>
      <c r="C31" s="20"/>
      <c r="D31" s="21">
        <f>'Kazne 2MRL'!AE4</f>
        <v>0</v>
      </c>
      <c r="E31" s="20"/>
      <c r="F31" s="21"/>
      <c r="G31" s="21">
        <f>'Kazne MK'!AJ31</f>
        <v>0</v>
      </c>
      <c r="H31" s="21"/>
      <c r="I31" s="30">
        <f t="shared" si="0"/>
        <v>0</v>
      </c>
    </row>
    <row r="32" spans="1:9" x14ac:dyDescent="0.35">
      <c r="A32" s="28" t="s">
        <v>41</v>
      </c>
      <c r="B32" s="29" t="s">
        <v>42</v>
      </c>
      <c r="C32" s="20"/>
      <c r="D32" s="21">
        <f>'Kazne 2MRL'!AE5</f>
        <v>0</v>
      </c>
      <c r="E32" s="20"/>
      <c r="F32" s="21"/>
      <c r="G32" s="21">
        <f>'Kazne MK'!AJ32</f>
        <v>20400</v>
      </c>
      <c r="H32" s="21"/>
      <c r="I32" s="30">
        <f t="shared" si="0"/>
        <v>20400</v>
      </c>
    </row>
    <row r="33" spans="1:9" x14ac:dyDescent="0.35">
      <c r="A33" s="28" t="s">
        <v>29</v>
      </c>
      <c r="B33" s="29" t="s">
        <v>30</v>
      </c>
      <c r="C33" s="20"/>
      <c r="D33" s="21">
        <f>'Kazne 2MRL'!AE6</f>
        <v>0</v>
      </c>
      <c r="E33" s="20"/>
      <c r="F33" s="20"/>
      <c r="G33" s="21">
        <f>'Kazne MK'!AJ33</f>
        <v>9000</v>
      </c>
      <c r="H33" s="21"/>
      <c r="I33" s="30">
        <f t="shared" si="0"/>
        <v>9000</v>
      </c>
    </row>
    <row r="34" spans="1:9" x14ac:dyDescent="0.35">
      <c r="A34" s="28" t="s">
        <v>77</v>
      </c>
      <c r="B34" s="29" t="s">
        <v>78</v>
      </c>
      <c r="C34" s="20"/>
      <c r="D34" s="21">
        <f>'Kazne 2MRL'!AE7</f>
        <v>2400</v>
      </c>
      <c r="E34" s="20"/>
      <c r="F34" s="21">
        <f>'Kazne Omladinci'!AC3</f>
        <v>0</v>
      </c>
      <c r="G34" s="21">
        <f>'Kazne MK'!AJ34</f>
        <v>1800</v>
      </c>
      <c r="H34" s="21"/>
      <c r="I34" s="30">
        <f t="shared" si="0"/>
        <v>4200</v>
      </c>
    </row>
    <row r="35" spans="1:9" x14ac:dyDescent="0.35">
      <c r="A35" s="28" t="s">
        <v>46</v>
      </c>
      <c r="B35" s="29" t="s">
        <v>47</v>
      </c>
      <c r="C35" s="20"/>
      <c r="D35" s="21">
        <f>'Kazne 2MRL'!AE8</f>
        <v>2400</v>
      </c>
      <c r="E35" s="20"/>
      <c r="F35" s="21"/>
      <c r="G35" s="21">
        <f>'Kazne MK'!AJ35</f>
        <v>15600</v>
      </c>
      <c r="H35" s="21"/>
      <c r="I35" s="30">
        <f t="shared" si="0"/>
        <v>18000</v>
      </c>
    </row>
    <row r="36" spans="1:9" x14ac:dyDescent="0.35">
      <c r="A36" s="28" t="s">
        <v>50</v>
      </c>
      <c r="B36" s="29" t="s">
        <v>51</v>
      </c>
      <c r="C36" s="20"/>
      <c r="D36" s="21">
        <f>'Kazne 2MRL'!AE9</f>
        <v>27600</v>
      </c>
      <c r="E36" s="20"/>
      <c r="F36" s="20"/>
      <c r="G36" s="21">
        <f>'Kazne MK'!AJ36</f>
        <v>0</v>
      </c>
      <c r="H36" s="21"/>
      <c r="I36" s="30">
        <f t="shared" si="0"/>
        <v>27600</v>
      </c>
    </row>
    <row r="37" spans="1:9" x14ac:dyDescent="0.35">
      <c r="A37" s="28" t="s">
        <v>56</v>
      </c>
      <c r="B37" s="29" t="s">
        <v>57</v>
      </c>
      <c r="C37" s="20"/>
      <c r="D37" s="21">
        <f>'Kazne 2MRL'!AE10</f>
        <v>2400</v>
      </c>
      <c r="E37" s="20"/>
      <c r="F37" s="20"/>
      <c r="G37" s="21">
        <f>'Kazne MK'!AJ37</f>
        <v>1800</v>
      </c>
      <c r="H37" s="21"/>
      <c r="I37" s="30">
        <f t="shared" si="0"/>
        <v>4200</v>
      </c>
    </row>
    <row r="38" spans="1:9" x14ac:dyDescent="0.35">
      <c r="A38" s="50" t="s">
        <v>170</v>
      </c>
      <c r="B38" s="51" t="s">
        <v>160</v>
      </c>
      <c r="C38" s="20"/>
      <c r="D38" s="21"/>
      <c r="E38" s="20"/>
      <c r="F38" s="20"/>
      <c r="G38" s="21">
        <f>'Kazne MK'!AJ38</f>
        <v>3000</v>
      </c>
      <c r="H38" s="21"/>
      <c r="I38" s="30">
        <f t="shared" si="0"/>
        <v>3000</v>
      </c>
    </row>
    <row r="39" spans="1:9" x14ac:dyDescent="0.35">
      <c r="A39" s="50" t="s">
        <v>165</v>
      </c>
      <c r="B39" s="51" t="s">
        <v>161</v>
      </c>
      <c r="C39" s="20"/>
      <c r="D39" s="21"/>
      <c r="E39" s="20"/>
      <c r="F39" s="20"/>
      <c r="G39" s="21">
        <f>'Kazne MK'!AJ39</f>
        <v>3600</v>
      </c>
      <c r="H39" s="21"/>
      <c r="I39" s="30">
        <f t="shared" si="0"/>
        <v>3600</v>
      </c>
    </row>
    <row r="40" spans="1:9" x14ac:dyDescent="0.35">
      <c r="A40" s="23" t="s">
        <v>37</v>
      </c>
      <c r="B40" s="24" t="s">
        <v>38</v>
      </c>
      <c r="C40" s="20"/>
      <c r="D40" s="21"/>
      <c r="E40" s="20"/>
      <c r="F40" s="21"/>
      <c r="G40" s="21">
        <f>'Kazne MK'!AJ40</f>
        <v>0</v>
      </c>
      <c r="H40" s="21"/>
      <c r="I40" s="30">
        <f t="shared" si="0"/>
        <v>0</v>
      </c>
    </row>
    <row r="41" spans="1:9" x14ac:dyDescent="0.35">
      <c r="A41" s="23" t="s">
        <v>60</v>
      </c>
      <c r="B41" s="24" t="s">
        <v>177</v>
      </c>
      <c r="C41" s="20"/>
      <c r="D41" s="21"/>
      <c r="E41" s="20"/>
      <c r="F41" s="21"/>
      <c r="G41" s="21">
        <f>'Kazne MK'!AJ41</f>
        <v>1800</v>
      </c>
      <c r="H41" s="21"/>
      <c r="I41" s="30">
        <f t="shared" si="0"/>
        <v>1800</v>
      </c>
    </row>
    <row r="42" spans="1:9" x14ac:dyDescent="0.35">
      <c r="A42" s="23" t="s">
        <v>22</v>
      </c>
      <c r="B42" s="24" t="s">
        <v>23</v>
      </c>
      <c r="C42" s="20"/>
      <c r="D42" s="21"/>
      <c r="E42" s="20"/>
      <c r="F42" s="20"/>
      <c r="G42" s="21">
        <f>'Kazne MK'!AJ42</f>
        <v>3000</v>
      </c>
      <c r="H42" s="21"/>
      <c r="I42" s="30">
        <f t="shared" si="0"/>
        <v>3000</v>
      </c>
    </row>
    <row r="43" spans="1:9" x14ac:dyDescent="0.35">
      <c r="A43" s="23" t="s">
        <v>61</v>
      </c>
      <c r="B43" s="24" t="s">
        <v>62</v>
      </c>
      <c r="C43" s="20"/>
      <c r="D43" s="21"/>
      <c r="E43" s="20"/>
      <c r="F43" s="20"/>
      <c r="G43" s="21">
        <f>'Kazne MK'!AJ43</f>
        <v>3000</v>
      </c>
      <c r="H43" s="21"/>
      <c r="I43" s="30">
        <f t="shared" si="0"/>
        <v>3000</v>
      </c>
    </row>
    <row r="44" spans="1:9" x14ac:dyDescent="0.35">
      <c r="A44" s="23" t="s">
        <v>63</v>
      </c>
      <c r="B44" s="24" t="s">
        <v>64</v>
      </c>
      <c r="C44" s="20"/>
      <c r="D44" s="20"/>
      <c r="E44" s="20"/>
      <c r="F44" s="20"/>
      <c r="G44" s="21">
        <f>'Kazne MK'!AJ44</f>
        <v>6000</v>
      </c>
      <c r="H44" s="21"/>
      <c r="I44" s="30">
        <f t="shared" si="0"/>
        <v>6000</v>
      </c>
    </row>
    <row r="45" spans="1:9" x14ac:dyDescent="0.35">
      <c r="A45" s="23" t="s">
        <v>157</v>
      </c>
      <c r="B45" s="24" t="s">
        <v>158</v>
      </c>
      <c r="C45" s="20"/>
      <c r="D45" s="20"/>
      <c r="E45" s="20"/>
      <c r="F45" s="20"/>
      <c r="G45" s="21">
        <f>'Kazne MK'!AJ45</f>
        <v>5400</v>
      </c>
      <c r="H45" s="21"/>
      <c r="I45" s="30">
        <f t="shared" si="0"/>
        <v>5400</v>
      </c>
    </row>
    <row r="46" spans="1:9" x14ac:dyDescent="0.35">
      <c r="A46" s="23" t="s">
        <v>65</v>
      </c>
      <c r="B46" s="24" t="s">
        <v>66</v>
      </c>
      <c r="C46" s="20"/>
      <c r="D46" s="20"/>
      <c r="E46" s="20"/>
      <c r="F46" s="20"/>
      <c r="G46" s="21">
        <f>'Kazne MK'!AJ46</f>
        <v>7800</v>
      </c>
      <c r="H46" s="21"/>
      <c r="I46" s="30">
        <f t="shared" si="0"/>
        <v>7800</v>
      </c>
    </row>
    <row r="47" spans="1:9" x14ac:dyDescent="0.35">
      <c r="A47" s="23" t="s">
        <v>67</v>
      </c>
      <c r="B47" s="24" t="s">
        <v>68</v>
      </c>
      <c r="C47" s="20"/>
      <c r="D47" s="20"/>
      <c r="E47" s="20"/>
      <c r="F47" s="20"/>
      <c r="G47" s="21">
        <f>'Kazne MK'!AJ47</f>
        <v>6000</v>
      </c>
      <c r="H47" s="21"/>
      <c r="I47" s="30">
        <f t="shared" si="0"/>
        <v>6000</v>
      </c>
    </row>
    <row r="48" spans="1:9" x14ac:dyDescent="0.35">
      <c r="A48" s="23" t="s">
        <v>69</v>
      </c>
      <c r="B48" s="24" t="s">
        <v>70</v>
      </c>
      <c r="C48" s="20"/>
      <c r="D48" s="20"/>
      <c r="E48" s="20"/>
      <c r="F48" s="20"/>
      <c r="G48" s="21">
        <f>'Kazne MK'!AJ48</f>
        <v>0</v>
      </c>
      <c r="H48" s="21"/>
      <c r="I48" s="30">
        <f t="shared" si="0"/>
        <v>0</v>
      </c>
    </row>
    <row r="49" spans="1:9" x14ac:dyDescent="0.35">
      <c r="A49" s="23" t="s">
        <v>27</v>
      </c>
      <c r="B49" s="24" t="s">
        <v>28</v>
      </c>
      <c r="C49" s="20"/>
      <c r="D49" s="20"/>
      <c r="E49" s="20"/>
      <c r="F49" s="20"/>
      <c r="G49" s="21">
        <f>'Kazne MK'!AJ49</f>
        <v>1200</v>
      </c>
      <c r="H49" s="21"/>
      <c r="I49" s="30">
        <f t="shared" si="0"/>
        <v>1200</v>
      </c>
    </row>
    <row r="50" spans="1:9" x14ac:dyDescent="0.35">
      <c r="A50" s="23" t="s">
        <v>71</v>
      </c>
      <c r="B50" s="24" t="s">
        <v>72</v>
      </c>
      <c r="C50" s="20"/>
      <c r="D50" s="20"/>
      <c r="E50" s="20"/>
      <c r="F50" s="20"/>
      <c r="G50" s="21">
        <f>'Kazne MK'!AJ50</f>
        <v>13800</v>
      </c>
      <c r="H50" s="21"/>
      <c r="I50" s="30">
        <f t="shared" si="0"/>
        <v>13800</v>
      </c>
    </row>
    <row r="51" spans="1:9" x14ac:dyDescent="0.35">
      <c r="A51" s="23" t="s">
        <v>73</v>
      </c>
      <c r="B51" s="24" t="s">
        <v>74</v>
      </c>
      <c r="C51" s="20"/>
      <c r="D51" s="20"/>
      <c r="E51" s="20"/>
      <c r="F51" s="20"/>
      <c r="G51" s="21">
        <f>'Kazne MK'!AJ51</f>
        <v>0</v>
      </c>
      <c r="H51" s="21"/>
      <c r="I51" s="30">
        <f t="shared" si="0"/>
        <v>0</v>
      </c>
    </row>
    <row r="52" spans="1:9" x14ac:dyDescent="0.35">
      <c r="A52" s="23" t="s">
        <v>82</v>
      </c>
      <c r="B52" s="24" t="s">
        <v>83</v>
      </c>
      <c r="C52" s="20"/>
      <c r="D52" s="20"/>
      <c r="E52" s="20"/>
      <c r="F52" s="20"/>
      <c r="G52" s="21">
        <f>'Kazne MK'!AJ52</f>
        <v>3000</v>
      </c>
      <c r="H52" s="21"/>
      <c r="I52" s="30">
        <f t="shared" si="0"/>
        <v>3000</v>
      </c>
    </row>
    <row r="53" spans="1:9" x14ac:dyDescent="0.35">
      <c r="A53" s="23" t="s">
        <v>84</v>
      </c>
      <c r="B53" s="24" t="s">
        <v>85</v>
      </c>
      <c r="C53" s="20"/>
      <c r="D53" s="20"/>
      <c r="E53" s="20"/>
      <c r="F53" s="20"/>
      <c r="G53" s="21">
        <f>'Kazne MK'!AJ53</f>
        <v>0</v>
      </c>
      <c r="H53" s="21"/>
      <c r="I53" s="30">
        <f t="shared" si="0"/>
        <v>0</v>
      </c>
    </row>
    <row r="54" spans="1:9" x14ac:dyDescent="0.35">
      <c r="A54" s="23" t="s">
        <v>88</v>
      </c>
      <c r="B54" s="24" t="s">
        <v>89</v>
      </c>
      <c r="C54" s="20"/>
      <c r="D54" s="20"/>
      <c r="E54" s="20"/>
      <c r="F54" s="20"/>
      <c r="G54" s="21">
        <f>'Kazne MK'!AJ54</f>
        <v>0</v>
      </c>
      <c r="H54" s="21"/>
      <c r="I54" s="30">
        <f t="shared" si="0"/>
        <v>0</v>
      </c>
    </row>
    <row r="55" spans="1:9" x14ac:dyDescent="0.35">
      <c r="A55" s="23" t="s">
        <v>103</v>
      </c>
      <c r="B55" s="24" t="s">
        <v>172</v>
      </c>
      <c r="C55" s="20"/>
      <c r="D55" s="20"/>
      <c r="E55" s="20"/>
      <c r="F55" s="20"/>
      <c r="G55" s="21">
        <f>'Kazne MK'!AJ55</f>
        <v>6000</v>
      </c>
      <c r="H55" s="21"/>
      <c r="I55" s="30">
        <f t="shared" si="0"/>
        <v>6000</v>
      </c>
    </row>
    <row r="56" spans="1:9" x14ac:dyDescent="0.35">
      <c r="A56" s="23" t="s">
        <v>187</v>
      </c>
      <c r="B56" s="24" t="s">
        <v>92</v>
      </c>
      <c r="C56" s="20"/>
      <c r="D56" s="20"/>
      <c r="E56" s="20"/>
      <c r="F56" s="20"/>
      <c r="G56" s="21">
        <f>'Kazne MK'!AJ56</f>
        <v>2400</v>
      </c>
      <c r="H56" s="21"/>
      <c r="I56" s="30">
        <f t="shared" si="0"/>
        <v>2400</v>
      </c>
    </row>
    <row r="57" spans="1:9" x14ac:dyDescent="0.35">
      <c r="A57" s="23" t="s">
        <v>93</v>
      </c>
      <c r="B57" s="24" t="s">
        <v>94</v>
      </c>
      <c r="C57" s="20"/>
      <c r="D57" s="20"/>
      <c r="E57" s="20"/>
      <c r="F57" s="20"/>
      <c r="G57" s="21">
        <f>'Kazne MK'!AJ57</f>
        <v>0</v>
      </c>
      <c r="H57" s="21"/>
      <c r="I57" s="30">
        <f t="shared" si="0"/>
        <v>0</v>
      </c>
    </row>
    <row r="58" spans="1:9" x14ac:dyDescent="0.35">
      <c r="A58" s="23" t="s">
        <v>178</v>
      </c>
      <c r="B58" s="24" t="s">
        <v>179</v>
      </c>
      <c r="C58" s="20"/>
      <c r="D58" s="20"/>
      <c r="E58" s="20"/>
      <c r="F58" s="20"/>
      <c r="G58" s="21">
        <f>'Kazne MK'!AJ58</f>
        <v>0</v>
      </c>
      <c r="H58" s="21"/>
      <c r="I58" s="30">
        <f t="shared" si="0"/>
        <v>0</v>
      </c>
    </row>
    <row r="59" spans="1:9" x14ac:dyDescent="0.35">
      <c r="A59" s="23" t="s">
        <v>48</v>
      </c>
      <c r="B59" s="24" t="s">
        <v>49</v>
      </c>
      <c r="C59" s="20"/>
      <c r="D59" s="20"/>
      <c r="E59" s="20"/>
      <c r="F59" s="20"/>
      <c r="G59" s="21">
        <f>'Kazne MK'!AJ59</f>
        <v>5400</v>
      </c>
      <c r="H59" s="21"/>
      <c r="I59" s="30">
        <f t="shared" si="0"/>
        <v>5400</v>
      </c>
    </row>
    <row r="60" spans="1:9" x14ac:dyDescent="0.35">
      <c r="A60" s="23" t="s">
        <v>95</v>
      </c>
      <c r="B60" s="24" t="s">
        <v>96</v>
      </c>
      <c r="C60" s="20"/>
      <c r="D60" s="20"/>
      <c r="E60" s="20"/>
      <c r="F60" s="20"/>
      <c r="G60" s="21">
        <f>'Kazne MK'!AJ60</f>
        <v>0</v>
      </c>
      <c r="H60" s="21"/>
      <c r="I60" s="30">
        <f t="shared" si="0"/>
        <v>0</v>
      </c>
    </row>
    <row r="61" spans="1:9" x14ac:dyDescent="0.35">
      <c r="A61" s="23" t="s">
        <v>99</v>
      </c>
      <c r="B61" s="24" t="s">
        <v>100</v>
      </c>
      <c r="C61" s="20"/>
      <c r="D61" s="20"/>
      <c r="E61" s="20"/>
      <c r="F61" s="20"/>
      <c r="G61" s="21">
        <f>'Kazne MK'!AJ61</f>
        <v>1800</v>
      </c>
      <c r="H61" s="21"/>
      <c r="I61" s="30">
        <f t="shared" si="0"/>
        <v>1800</v>
      </c>
    </row>
    <row r="62" spans="1:9" x14ac:dyDescent="0.35">
      <c r="A62" s="23" t="s">
        <v>101</v>
      </c>
      <c r="B62" s="24" t="s">
        <v>102</v>
      </c>
      <c r="C62" s="20"/>
      <c r="D62" s="20"/>
      <c r="E62" s="20"/>
      <c r="F62" s="20"/>
      <c r="G62" s="21">
        <f>'Kazne MK'!AJ62</f>
        <v>10200</v>
      </c>
      <c r="H62" s="21"/>
      <c r="I62" s="30">
        <f t="shared" si="0"/>
        <v>10200</v>
      </c>
    </row>
    <row r="63" spans="1:9" x14ac:dyDescent="0.35">
      <c r="A63" s="23" t="s">
        <v>168</v>
      </c>
      <c r="B63" s="24" t="s">
        <v>159</v>
      </c>
      <c r="C63" s="20"/>
      <c r="D63" s="20"/>
      <c r="E63" s="20"/>
      <c r="F63" s="20"/>
      <c r="G63" s="21">
        <f>'Kazne MK'!AJ63</f>
        <v>0</v>
      </c>
      <c r="H63" s="21"/>
      <c r="I63" s="30">
        <f t="shared" si="0"/>
        <v>0</v>
      </c>
    </row>
    <row r="64" spans="1:9" x14ac:dyDescent="0.35">
      <c r="A64" s="23" t="s">
        <v>190</v>
      </c>
      <c r="B64" s="24" t="s">
        <v>191</v>
      </c>
      <c r="C64" s="20"/>
      <c r="D64" s="20"/>
      <c r="E64" s="20"/>
      <c r="F64" s="20"/>
      <c r="G64" s="21">
        <f>'Kazne MK'!AJ64</f>
        <v>0</v>
      </c>
      <c r="H64" s="21"/>
      <c r="I64" s="30">
        <f t="shared" si="0"/>
        <v>0</v>
      </c>
    </row>
    <row r="65" spans="1:9" x14ac:dyDescent="0.35">
      <c r="A65" s="23" t="s">
        <v>104</v>
      </c>
      <c r="B65" s="24" t="s">
        <v>105</v>
      </c>
      <c r="C65" s="20"/>
      <c r="D65" s="20"/>
      <c r="E65" s="20"/>
      <c r="F65" s="20"/>
      <c r="G65" s="21">
        <f>'Kazne MK'!AJ65</f>
        <v>0</v>
      </c>
      <c r="H65" s="21"/>
      <c r="I65" s="30">
        <f t="shared" si="0"/>
        <v>0</v>
      </c>
    </row>
    <row r="66" spans="1:9" x14ac:dyDescent="0.35">
      <c r="A66" s="23" t="s">
        <v>142</v>
      </c>
      <c r="B66" s="24" t="s">
        <v>143</v>
      </c>
      <c r="C66" s="20"/>
      <c r="D66" s="20"/>
      <c r="E66" s="20"/>
      <c r="F66" s="20"/>
      <c r="G66" s="21">
        <f>'Kazne MK'!AJ66</f>
        <v>2400</v>
      </c>
      <c r="H66" s="21"/>
      <c r="I66" s="30">
        <f t="shared" ref="I66:I104" si="1">SUM(C66:H66)</f>
        <v>2400</v>
      </c>
    </row>
    <row r="67" spans="1:9" x14ac:dyDescent="0.35">
      <c r="A67" s="28" t="s">
        <v>155</v>
      </c>
      <c r="B67" s="29" t="s">
        <v>154</v>
      </c>
      <c r="C67" s="20"/>
      <c r="D67" s="20"/>
      <c r="E67" s="20"/>
      <c r="F67" s="20"/>
      <c r="G67" s="21">
        <f>'Kazne MK'!AJ67</f>
        <v>1200</v>
      </c>
      <c r="H67" s="21"/>
      <c r="I67" s="30">
        <f t="shared" si="1"/>
        <v>1200</v>
      </c>
    </row>
    <row r="68" spans="1:9" x14ac:dyDescent="0.35">
      <c r="A68" s="28" t="s">
        <v>108</v>
      </c>
      <c r="B68" s="29" t="s">
        <v>164</v>
      </c>
      <c r="C68" s="20"/>
      <c r="D68" s="20"/>
      <c r="E68" s="20"/>
      <c r="F68" s="20"/>
      <c r="G68" s="21">
        <f>'Kazne MK'!AJ68</f>
        <v>0</v>
      </c>
      <c r="H68" s="21"/>
      <c r="I68" s="30">
        <f t="shared" si="1"/>
        <v>0</v>
      </c>
    </row>
    <row r="69" spans="1:9" x14ac:dyDescent="0.35">
      <c r="A69" s="28" t="s">
        <v>90</v>
      </c>
      <c r="B69" s="29" t="s">
        <v>91</v>
      </c>
      <c r="C69" s="20"/>
      <c r="D69" s="20"/>
      <c r="E69" s="20"/>
      <c r="F69" s="20"/>
      <c r="G69" s="21">
        <f>'Kazne MK'!AJ69</f>
        <v>0</v>
      </c>
      <c r="H69" s="21"/>
      <c r="I69" s="30">
        <f t="shared" si="1"/>
        <v>0</v>
      </c>
    </row>
    <row r="70" spans="1:9" x14ac:dyDescent="0.35">
      <c r="A70" s="28" t="s">
        <v>144</v>
      </c>
      <c r="B70" s="29" t="s">
        <v>145</v>
      </c>
      <c r="C70" s="20"/>
      <c r="D70" s="20"/>
      <c r="E70" s="20"/>
      <c r="F70" s="20"/>
      <c r="G70" s="21">
        <f>'Kazne MK'!AJ70</f>
        <v>0</v>
      </c>
      <c r="H70" s="21"/>
      <c r="I70" s="30">
        <f t="shared" si="1"/>
        <v>0</v>
      </c>
    </row>
    <row r="71" spans="1:9" x14ac:dyDescent="0.35">
      <c r="A71" s="28" t="s">
        <v>180</v>
      </c>
      <c r="B71" s="29" t="s">
        <v>181</v>
      </c>
      <c r="C71" s="20"/>
      <c r="D71" s="20"/>
      <c r="E71" s="20"/>
      <c r="F71" s="20"/>
      <c r="G71" s="21">
        <f>'Kazne MK'!AJ71</f>
        <v>0</v>
      </c>
      <c r="H71" s="21"/>
      <c r="I71" s="30">
        <f t="shared" si="1"/>
        <v>0</v>
      </c>
    </row>
    <row r="72" spans="1:9" x14ac:dyDescent="0.35">
      <c r="A72" s="28" t="s">
        <v>97</v>
      </c>
      <c r="B72" s="29" t="s">
        <v>98</v>
      </c>
      <c r="C72" s="20"/>
      <c r="D72" s="20"/>
      <c r="E72" s="20"/>
      <c r="F72" s="20"/>
      <c r="G72" s="21">
        <f>'Kazne MK'!AJ72</f>
        <v>0</v>
      </c>
      <c r="H72" s="21"/>
      <c r="I72" s="30">
        <f t="shared" si="1"/>
        <v>0</v>
      </c>
    </row>
    <row r="73" spans="1:9" x14ac:dyDescent="0.35">
      <c r="A73" s="28" t="s">
        <v>81</v>
      </c>
      <c r="B73" s="29" t="s">
        <v>192</v>
      </c>
      <c r="C73" s="20"/>
      <c r="D73" s="20"/>
      <c r="E73" s="20"/>
      <c r="F73" s="20"/>
      <c r="G73" s="21">
        <f>'Kazne MK'!AJ73</f>
        <v>0</v>
      </c>
      <c r="H73" s="21"/>
      <c r="I73" s="30">
        <f t="shared" si="1"/>
        <v>0</v>
      </c>
    </row>
    <row r="74" spans="1:9" x14ac:dyDescent="0.35">
      <c r="A74" s="28" t="s">
        <v>153</v>
      </c>
      <c r="B74" s="29" t="s">
        <v>152</v>
      </c>
      <c r="C74" s="20"/>
      <c r="D74" s="20"/>
      <c r="E74" s="20"/>
      <c r="F74" s="20"/>
      <c r="G74" s="21">
        <f>'Kazne MK'!AJ74</f>
        <v>0</v>
      </c>
      <c r="H74" s="21"/>
      <c r="I74" s="30">
        <f t="shared" si="1"/>
        <v>0</v>
      </c>
    </row>
    <row r="75" spans="1:9" x14ac:dyDescent="0.35">
      <c r="A75" s="50" t="s">
        <v>109</v>
      </c>
      <c r="B75" s="51" t="s">
        <v>110</v>
      </c>
      <c r="C75" s="20"/>
      <c r="D75" s="20"/>
      <c r="E75" s="20"/>
      <c r="F75" s="20"/>
      <c r="G75" s="21">
        <f>'Kazne MK'!AJ75</f>
        <v>3000</v>
      </c>
      <c r="H75" s="21"/>
      <c r="I75" s="30">
        <f t="shared" si="1"/>
        <v>3000</v>
      </c>
    </row>
    <row r="76" spans="1:9" x14ac:dyDescent="0.35">
      <c r="A76" s="50" t="s">
        <v>111</v>
      </c>
      <c r="B76" s="51" t="s">
        <v>112</v>
      </c>
      <c r="C76" s="20"/>
      <c r="D76" s="20"/>
      <c r="E76" s="20"/>
      <c r="F76" s="20"/>
      <c r="G76" s="21">
        <f>'Kazne MK'!AJ76</f>
        <v>0</v>
      </c>
      <c r="H76" s="21"/>
      <c r="I76" s="30">
        <f t="shared" si="1"/>
        <v>0</v>
      </c>
    </row>
    <row r="77" spans="1:9" x14ac:dyDescent="0.35">
      <c r="A77" s="50" t="s">
        <v>120</v>
      </c>
      <c r="B77" s="47" t="s">
        <v>121</v>
      </c>
      <c r="C77" s="20"/>
      <c r="D77" s="20"/>
      <c r="E77" s="21"/>
      <c r="F77" s="20"/>
      <c r="G77" s="21">
        <f>'Kazne MK'!AJ77</f>
        <v>0</v>
      </c>
      <c r="H77" s="21"/>
      <c r="I77" s="30">
        <f t="shared" si="1"/>
        <v>0</v>
      </c>
    </row>
    <row r="78" spans="1:9" x14ac:dyDescent="0.35">
      <c r="A78" s="28" t="s">
        <v>113</v>
      </c>
      <c r="B78" s="29" t="s">
        <v>114</v>
      </c>
      <c r="C78" s="20"/>
      <c r="D78" s="20"/>
      <c r="E78" s="20"/>
      <c r="F78" s="20"/>
      <c r="G78" s="21">
        <f>'Kazne MK'!AJ78</f>
        <v>1200</v>
      </c>
      <c r="H78" s="21"/>
      <c r="I78" s="30">
        <f t="shared" si="1"/>
        <v>1200</v>
      </c>
    </row>
    <row r="79" spans="1:9" x14ac:dyDescent="0.35">
      <c r="A79" s="28" t="s">
        <v>116</v>
      </c>
      <c r="B79" s="29" t="s">
        <v>117</v>
      </c>
      <c r="C79" s="20"/>
      <c r="D79" s="20"/>
      <c r="E79" s="20"/>
      <c r="F79" s="20"/>
      <c r="G79" s="21">
        <f>'Kazne MK'!AJ79</f>
        <v>0</v>
      </c>
      <c r="H79" s="21"/>
      <c r="I79" s="30">
        <f t="shared" si="1"/>
        <v>0</v>
      </c>
    </row>
    <row r="80" spans="1:9" x14ac:dyDescent="0.35">
      <c r="A80" s="28" t="s">
        <v>46</v>
      </c>
      <c r="B80" s="29" t="s">
        <v>131</v>
      </c>
      <c r="C80" s="20"/>
      <c r="D80" s="20"/>
      <c r="E80" s="20"/>
      <c r="F80" s="20"/>
      <c r="G80" s="21">
        <f>'Kazne MK'!AJ80</f>
        <v>28000</v>
      </c>
      <c r="H80" s="21"/>
      <c r="I80" s="30">
        <f t="shared" si="1"/>
        <v>28000</v>
      </c>
    </row>
    <row r="81" spans="1:9" x14ac:dyDescent="0.35">
      <c r="A81" s="50" t="s">
        <v>115</v>
      </c>
      <c r="B81" s="51" t="s">
        <v>193</v>
      </c>
      <c r="C81" s="20"/>
      <c r="D81" s="20"/>
      <c r="E81" s="20"/>
      <c r="F81" s="20"/>
      <c r="G81" s="21">
        <f>'Kazne MK'!AJ81</f>
        <v>0</v>
      </c>
      <c r="H81" s="21"/>
      <c r="I81" s="30">
        <f t="shared" si="1"/>
        <v>0</v>
      </c>
    </row>
    <row r="82" spans="1:9" x14ac:dyDescent="0.35">
      <c r="A82" s="50" t="s">
        <v>194</v>
      </c>
      <c r="B82" s="51" t="s">
        <v>195</v>
      </c>
      <c r="C82" s="20"/>
      <c r="D82" s="20"/>
      <c r="E82" s="20"/>
      <c r="F82" s="20"/>
      <c r="G82" s="21">
        <f>'Kazne MK'!AJ82</f>
        <v>3000</v>
      </c>
      <c r="H82" s="21"/>
      <c r="I82" s="30">
        <f t="shared" si="1"/>
        <v>3000</v>
      </c>
    </row>
    <row r="83" spans="1:9" x14ac:dyDescent="0.35">
      <c r="A83" s="50" t="s">
        <v>86</v>
      </c>
      <c r="B83" s="51" t="s">
        <v>200</v>
      </c>
      <c r="C83" s="20"/>
      <c r="D83" s="20"/>
      <c r="E83" s="20"/>
      <c r="F83" s="20"/>
      <c r="G83" s="21">
        <f>'Kazne MK'!AJ83</f>
        <v>0</v>
      </c>
      <c r="H83" s="21"/>
      <c r="I83" s="30">
        <f t="shared" si="1"/>
        <v>0</v>
      </c>
    </row>
    <row r="84" spans="1:9" x14ac:dyDescent="0.35">
      <c r="A84" s="28" t="s">
        <v>118</v>
      </c>
      <c r="B84" s="29" t="s">
        <v>119</v>
      </c>
      <c r="C84" s="20"/>
      <c r="D84" s="20"/>
      <c r="E84" s="20"/>
      <c r="F84" s="20"/>
      <c r="G84" s="21">
        <f>'Kazne MK'!AJ84</f>
        <v>0</v>
      </c>
      <c r="H84" s="21"/>
      <c r="I84" s="30">
        <f t="shared" si="1"/>
        <v>0</v>
      </c>
    </row>
    <row r="85" spans="1:9" x14ac:dyDescent="0.35">
      <c r="A85" s="28" t="s">
        <v>122</v>
      </c>
      <c r="B85" s="29" t="s">
        <v>123</v>
      </c>
      <c r="C85" s="20"/>
      <c r="D85" s="20"/>
      <c r="E85" s="20"/>
      <c r="F85" s="20"/>
      <c r="G85" s="21">
        <f>'Kazne MK'!AJ85</f>
        <v>0</v>
      </c>
      <c r="H85" s="21"/>
      <c r="I85" s="30">
        <f t="shared" si="1"/>
        <v>0</v>
      </c>
    </row>
    <row r="86" spans="1:9" x14ac:dyDescent="0.35">
      <c r="A86" s="28" t="s">
        <v>54</v>
      </c>
      <c r="B86" s="29" t="s">
        <v>196</v>
      </c>
      <c r="C86" s="20"/>
      <c r="D86" s="20"/>
      <c r="E86" s="20"/>
      <c r="F86" s="20"/>
      <c r="G86" s="21">
        <f>'Kazne MK'!AJ86</f>
        <v>6000</v>
      </c>
      <c r="H86" s="21"/>
      <c r="I86" s="30">
        <f t="shared" si="1"/>
        <v>6000</v>
      </c>
    </row>
    <row r="87" spans="1:9" s="39" customFormat="1" x14ac:dyDescent="0.35">
      <c r="A87" s="35" t="s">
        <v>58</v>
      </c>
      <c r="B87" s="36" t="s">
        <v>182</v>
      </c>
      <c r="C87" s="46"/>
      <c r="D87" s="46"/>
      <c r="E87" s="46"/>
      <c r="F87" s="46"/>
      <c r="G87" s="42">
        <f>'Kazne MK'!AJ87</f>
        <v>0</v>
      </c>
      <c r="H87" s="42"/>
      <c r="I87" s="30">
        <f t="shared" si="1"/>
        <v>0</v>
      </c>
    </row>
    <row r="88" spans="1:9" s="39" customFormat="1" x14ac:dyDescent="0.35">
      <c r="A88" s="35" t="s">
        <v>165</v>
      </c>
      <c r="B88" s="36" t="s">
        <v>162</v>
      </c>
      <c r="C88" s="46"/>
      <c r="D88" s="46"/>
      <c r="E88" s="46"/>
      <c r="F88" s="46"/>
      <c r="G88" s="42">
        <f>'Kazne MK'!AJ88</f>
        <v>0</v>
      </c>
      <c r="H88" s="42"/>
      <c r="I88" s="30">
        <f t="shared" si="1"/>
        <v>0</v>
      </c>
    </row>
    <row r="89" spans="1:9" s="39" customFormat="1" x14ac:dyDescent="0.35">
      <c r="A89" s="35" t="s">
        <v>22</v>
      </c>
      <c r="B89" s="36" t="s">
        <v>183</v>
      </c>
      <c r="C89" s="46"/>
      <c r="D89" s="46"/>
      <c r="E89" s="46"/>
      <c r="F89" s="46"/>
      <c r="G89" s="42">
        <f>'Kazne MK'!AJ89</f>
        <v>0</v>
      </c>
      <c r="H89" s="42"/>
      <c r="I89" s="30">
        <f t="shared" si="1"/>
        <v>0</v>
      </c>
    </row>
    <row r="90" spans="1:9" s="39" customFormat="1" x14ac:dyDescent="0.35">
      <c r="A90" s="35" t="s">
        <v>39</v>
      </c>
      <c r="B90" s="36" t="s">
        <v>169</v>
      </c>
      <c r="C90" s="46"/>
      <c r="D90" s="46"/>
      <c r="E90" s="46"/>
      <c r="F90" s="46"/>
      <c r="G90" s="42">
        <f>'Kazne MK'!AJ90</f>
        <v>0</v>
      </c>
      <c r="H90" s="42"/>
      <c r="I90" s="30">
        <f t="shared" si="1"/>
        <v>0</v>
      </c>
    </row>
    <row r="91" spans="1:9" x14ac:dyDescent="0.35">
      <c r="A91" s="35" t="s">
        <v>61</v>
      </c>
      <c r="B91" s="36" t="s">
        <v>124</v>
      </c>
      <c r="C91" s="46"/>
      <c r="D91" s="46"/>
      <c r="E91" s="46"/>
      <c r="F91" s="46"/>
      <c r="G91" s="42">
        <f>'Kazne MK'!AJ91</f>
        <v>0</v>
      </c>
      <c r="H91" s="42"/>
      <c r="I91" s="30">
        <f t="shared" si="1"/>
        <v>0</v>
      </c>
    </row>
    <row r="92" spans="1:9" x14ac:dyDescent="0.35">
      <c r="A92" s="35" t="s">
        <v>67</v>
      </c>
      <c r="B92" s="36" t="s">
        <v>125</v>
      </c>
      <c r="C92" s="46"/>
      <c r="D92" s="46"/>
      <c r="E92" s="46"/>
      <c r="F92" s="46"/>
      <c r="G92" s="42">
        <f>'Kazne MK'!AJ92</f>
        <v>0</v>
      </c>
      <c r="H92" s="42"/>
      <c r="I92" s="30">
        <f t="shared" si="1"/>
        <v>0</v>
      </c>
    </row>
    <row r="93" spans="1:9" x14ac:dyDescent="0.35">
      <c r="A93" s="35" t="s">
        <v>26</v>
      </c>
      <c r="B93" s="36" t="s">
        <v>126</v>
      </c>
      <c r="C93" s="46"/>
      <c r="D93" s="46"/>
      <c r="E93" s="46"/>
      <c r="F93" s="46"/>
      <c r="G93" s="42">
        <f>'Kazne MK'!AJ93</f>
        <v>0</v>
      </c>
      <c r="H93" s="42"/>
      <c r="I93" s="30">
        <f t="shared" si="1"/>
        <v>0</v>
      </c>
    </row>
    <row r="94" spans="1:9" x14ac:dyDescent="0.35">
      <c r="A94" s="35" t="s">
        <v>27</v>
      </c>
      <c r="B94" s="36" t="s">
        <v>184</v>
      </c>
      <c r="C94" s="46"/>
      <c r="D94" s="46"/>
      <c r="E94" s="46"/>
      <c r="F94" s="46"/>
      <c r="G94" s="42">
        <f>'Kazne MK'!AJ94</f>
        <v>0</v>
      </c>
      <c r="H94" s="42"/>
      <c r="I94" s="30">
        <f t="shared" si="1"/>
        <v>0</v>
      </c>
    </row>
    <row r="95" spans="1:9" x14ac:dyDescent="0.35">
      <c r="A95" s="35" t="s">
        <v>41</v>
      </c>
      <c r="B95" s="36" t="s">
        <v>127</v>
      </c>
      <c r="C95" s="46"/>
      <c r="D95" s="46"/>
      <c r="E95" s="46"/>
      <c r="F95" s="46"/>
      <c r="G95" s="42">
        <f>'Kazne MK'!AJ95</f>
        <v>5400</v>
      </c>
      <c r="H95" s="42"/>
      <c r="I95" s="30">
        <f t="shared" si="1"/>
        <v>5400</v>
      </c>
    </row>
    <row r="96" spans="1:9" x14ac:dyDescent="0.35">
      <c r="A96" s="35" t="s">
        <v>71</v>
      </c>
      <c r="B96" s="36" t="s">
        <v>185</v>
      </c>
      <c r="C96" s="46"/>
      <c r="D96" s="46"/>
      <c r="E96" s="46"/>
      <c r="F96" s="46"/>
      <c r="G96" s="42">
        <f>'Kazne MK'!AJ96</f>
        <v>0</v>
      </c>
      <c r="H96" s="42"/>
      <c r="I96" s="30">
        <f t="shared" si="1"/>
        <v>0</v>
      </c>
    </row>
    <row r="97" spans="1:9" s="39" customFormat="1" x14ac:dyDescent="0.35">
      <c r="A97" s="35" t="s">
        <v>73</v>
      </c>
      <c r="B97" s="36" t="s">
        <v>128</v>
      </c>
      <c r="C97" s="46"/>
      <c r="D97" s="46"/>
      <c r="E97" s="46"/>
      <c r="F97" s="46"/>
      <c r="G97" s="42">
        <f>'Kazne MK'!AJ97</f>
        <v>0</v>
      </c>
      <c r="H97" s="42"/>
      <c r="I97" s="30">
        <f t="shared" si="1"/>
        <v>0</v>
      </c>
    </row>
    <row r="98" spans="1:9" x14ac:dyDescent="0.35">
      <c r="A98" s="35" t="s">
        <v>75</v>
      </c>
      <c r="B98" s="36" t="s">
        <v>129</v>
      </c>
      <c r="C98" s="46"/>
      <c r="D98" s="46"/>
      <c r="E98" s="46"/>
      <c r="F98" s="46"/>
      <c r="G98" s="42">
        <f>'Kazne MK'!AJ98</f>
        <v>1800</v>
      </c>
      <c r="H98" s="42"/>
      <c r="I98" s="30">
        <f t="shared" si="1"/>
        <v>1800</v>
      </c>
    </row>
    <row r="99" spans="1:9" x14ac:dyDescent="0.35">
      <c r="A99" s="35" t="s">
        <v>77</v>
      </c>
      <c r="B99" s="36" t="s">
        <v>186</v>
      </c>
      <c r="C99" s="46"/>
      <c r="D99" s="46"/>
      <c r="E99" s="46"/>
      <c r="F99" s="46"/>
      <c r="G99" s="42">
        <f>'Kazne MK'!AJ99</f>
        <v>0</v>
      </c>
      <c r="H99" s="42"/>
      <c r="I99" s="30">
        <f t="shared" si="1"/>
        <v>0</v>
      </c>
    </row>
    <row r="100" spans="1:9" x14ac:dyDescent="0.35">
      <c r="A100" s="35" t="s">
        <v>44</v>
      </c>
      <c r="B100" s="36" t="s">
        <v>197</v>
      </c>
      <c r="C100" s="46"/>
      <c r="D100" s="46"/>
      <c r="E100" s="46"/>
      <c r="F100" s="46"/>
      <c r="G100" s="42">
        <f>'Kazne MK'!AJ100</f>
        <v>0</v>
      </c>
      <c r="H100" s="42"/>
      <c r="I100" s="30">
        <f t="shared" si="1"/>
        <v>0</v>
      </c>
    </row>
    <row r="101" spans="1:9" x14ac:dyDescent="0.35">
      <c r="A101" s="35" t="s">
        <v>99</v>
      </c>
      <c r="B101" s="36" t="s">
        <v>198</v>
      </c>
      <c r="C101" s="46"/>
      <c r="D101" s="46"/>
      <c r="E101" s="46"/>
      <c r="F101" s="46"/>
      <c r="G101" s="42">
        <f>'Kazne MK'!AJ101</f>
        <v>0</v>
      </c>
      <c r="H101" s="42"/>
      <c r="I101" s="30">
        <f t="shared" si="1"/>
        <v>0</v>
      </c>
    </row>
    <row r="102" spans="1:9" x14ac:dyDescent="0.35">
      <c r="A102" s="35" t="s">
        <v>99</v>
      </c>
      <c r="B102" s="36" t="s">
        <v>146</v>
      </c>
      <c r="C102" s="30"/>
      <c r="D102" s="30"/>
      <c r="E102" s="30"/>
      <c r="F102" s="30"/>
      <c r="G102" s="25">
        <f>'Kazne MK'!AJ102</f>
        <v>0</v>
      </c>
      <c r="H102" s="30"/>
      <c r="I102" s="30">
        <f t="shared" si="1"/>
        <v>0</v>
      </c>
    </row>
    <row r="103" spans="1:9" x14ac:dyDescent="0.35">
      <c r="A103" s="35" t="s">
        <v>50</v>
      </c>
      <c r="B103" s="36" t="s">
        <v>132</v>
      </c>
      <c r="C103" s="47"/>
      <c r="D103" s="47"/>
      <c r="E103" s="47"/>
      <c r="F103" s="47"/>
      <c r="G103" s="25">
        <f>'Kazne MK'!AJ104</f>
        <v>0</v>
      </c>
      <c r="H103" s="30"/>
      <c r="I103" s="30">
        <f t="shared" si="1"/>
        <v>0</v>
      </c>
    </row>
    <row r="104" spans="1:9" s="39" customFormat="1" x14ac:dyDescent="0.35">
      <c r="A104" s="35" t="s">
        <v>153</v>
      </c>
      <c r="B104" s="36" t="s">
        <v>163</v>
      </c>
      <c r="C104" s="47"/>
      <c r="D104" s="47"/>
      <c r="E104" s="47"/>
      <c r="F104" s="47"/>
      <c r="G104" s="25">
        <f>'Kazne MK'!AJ104</f>
        <v>0</v>
      </c>
      <c r="H104" s="47"/>
      <c r="I104" s="30">
        <f t="shared" si="1"/>
        <v>0</v>
      </c>
    </row>
    <row r="105" spans="1:9" x14ac:dyDescent="0.35">
      <c r="A105" s="35" t="s">
        <v>142</v>
      </c>
      <c r="B105" s="36" t="s">
        <v>199</v>
      </c>
      <c r="C105" s="9"/>
      <c r="D105" s="9"/>
      <c r="E105" s="9"/>
      <c r="F105" s="9"/>
      <c r="G105" s="25">
        <f>'Kazne MK'!AJ105</f>
        <v>0</v>
      </c>
      <c r="H105" s="25"/>
      <c r="I105" s="30">
        <f>SUM(C105:H105)</f>
        <v>0</v>
      </c>
    </row>
    <row r="106" spans="1:9" x14ac:dyDescent="0.35">
      <c r="A106" s="50"/>
      <c r="B106" s="51"/>
      <c r="C106" s="48"/>
      <c r="D106" s="48"/>
      <c r="E106" s="48"/>
      <c r="F106" s="48"/>
      <c r="G106" s="25"/>
      <c r="H106" s="34"/>
      <c r="I106" s="30"/>
    </row>
    <row r="107" spans="1:9" x14ac:dyDescent="0.35">
      <c r="A107" s="50"/>
      <c r="B107" s="51"/>
      <c r="C107" s="48"/>
      <c r="D107" s="48"/>
      <c r="E107" s="48"/>
      <c r="F107" s="48"/>
      <c r="G107" s="25"/>
      <c r="H107" s="34"/>
      <c r="I107" s="30"/>
    </row>
    <row r="108" spans="1:9" x14ac:dyDescent="0.35">
      <c r="C108" s="11"/>
      <c r="D108" s="11"/>
      <c r="E108" s="11"/>
      <c r="F108" s="11"/>
      <c r="G108" s="11"/>
      <c r="H108" s="11"/>
      <c r="I108" s="49">
        <f>SUM(I2:I107)</f>
        <v>762000</v>
      </c>
    </row>
  </sheetData>
  <pageMargins left="0.7" right="0.7" top="0.75" bottom="0.75" header="0.3" footer="0.3"/>
  <pageSetup scale="62" orientation="portrait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Kazne 1MRL</vt:lpstr>
      <vt:lpstr>Kazne 2MRL</vt:lpstr>
      <vt:lpstr>Kazne 3MRL</vt:lpstr>
      <vt:lpstr>Kazne MK</vt:lpstr>
      <vt:lpstr>Kazne Omladinci</vt:lpstr>
      <vt:lpstr>Zbirno kazne svih liga</vt:lpstr>
      <vt:lpstr>'Kazne 1MRL'!Print_Area</vt:lpstr>
      <vt:lpstr>'Kazne 2MRL'!Print_Area</vt:lpstr>
      <vt:lpstr>'Kazne MK'!Print_Area</vt:lpstr>
      <vt:lpstr>'Kazne Omladinci'!Print_Area</vt:lpstr>
      <vt:lpstr>'Zbirno kazne svih liga'!Print_Area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Jelena Popovic</cp:lastModifiedBy>
  <cp:lastPrinted>2020-06-12T18:41:28Z</cp:lastPrinted>
  <dcterms:created xsi:type="dcterms:W3CDTF">2018-09-13T13:55:55Z</dcterms:created>
  <dcterms:modified xsi:type="dcterms:W3CDTF">2024-04-10T06:15:21Z</dcterms:modified>
</cp:coreProperties>
</file>